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7740" windowHeight="6090" activeTab="1"/>
  </bookViews>
  <sheets>
    <sheet name="facturmendoza08" sheetId="1" r:id="rId1"/>
    <sheet name="usuariosmendoza08" sheetId="2" r:id="rId2"/>
  </sheets>
  <definedNames/>
  <calcPr fullCalcOnLoad="1"/>
</workbook>
</file>

<file path=xl/sharedStrings.xml><?xml version="1.0" encoding="utf-8"?>
<sst xmlns="http://schemas.openxmlformats.org/spreadsheetml/2006/main" count="323" uniqueCount="74">
  <si>
    <t>Mendoza</t>
  </si>
  <si>
    <t>Capital</t>
  </si>
  <si>
    <t>EDEMSA</t>
  </si>
  <si>
    <t>General Alvear</t>
  </si>
  <si>
    <t>Coop de General Alvear Ltda.</t>
  </si>
  <si>
    <t>EDESTESA</t>
  </si>
  <si>
    <t>Coop de Bowen Ltda.</t>
  </si>
  <si>
    <t>Godoy Cruz</t>
  </si>
  <si>
    <t>Coop de Godoy Cruz Ltda.</t>
  </si>
  <si>
    <t>Guaymallén</t>
  </si>
  <si>
    <t>Junín</t>
  </si>
  <si>
    <t>Coop de Rivadavia Ltda.</t>
  </si>
  <si>
    <t>Coop de Medrano Ltda.</t>
  </si>
  <si>
    <t>Coop de Alto Verde y Algarrobo Grande</t>
  </si>
  <si>
    <t>La Paz</t>
  </si>
  <si>
    <t>Las Heras</t>
  </si>
  <si>
    <t>Lavalle</t>
  </si>
  <si>
    <t>Luján de Cuyo</t>
  </si>
  <si>
    <t>Maipú</t>
  </si>
  <si>
    <t>Malargüe</t>
  </si>
  <si>
    <t>Rivadavia</t>
  </si>
  <si>
    <t>Coop de Rural Sud Rio Tunuyan Rivadavia</t>
  </si>
  <si>
    <t>San Carlos</t>
  </si>
  <si>
    <t>San Martín</t>
  </si>
  <si>
    <t>San Rafael</t>
  </si>
  <si>
    <t>Coop de Monte Coman Ltda.</t>
  </si>
  <si>
    <t>Santa Rosa</t>
  </si>
  <si>
    <t>Coop de Santa Rosa Ltda.</t>
  </si>
  <si>
    <t>Tunuyán</t>
  </si>
  <si>
    <t>Tupungato</t>
  </si>
  <si>
    <t>Provincia</t>
  </si>
  <si>
    <t>Depto</t>
  </si>
  <si>
    <t>Ente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</si>
  <si>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</si>
  <si>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</si>
  <si>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</si>
  <si>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</si>
  <si>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</si>
  <si>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</si>
  <si>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</si>
  <si>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</si>
  <si>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</si>
  <si>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</si>
  <si>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</si>
  <si>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</si>
  <si>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</si>
  <si>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</si>
  <si>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PROVINCIA DE MENDOZA</t>
  </si>
  <si>
    <t>EDEMSA-EDESTESA-COOPERATIVAS- GRANDES USUARIOS DEL MEM</t>
  </si>
  <si>
    <t>gumem</t>
  </si>
  <si>
    <t>Total Capital</t>
  </si>
  <si>
    <t>Total General Alvear</t>
  </si>
  <si>
    <t>Total Godoy Cruz</t>
  </si>
  <si>
    <t>Total Guaymallén</t>
  </si>
  <si>
    <t>Total Junín</t>
  </si>
  <si>
    <t>Total La Paz</t>
  </si>
  <si>
    <t>Total Las Heras</t>
  </si>
  <si>
    <t>Total Lavalle</t>
  </si>
  <si>
    <t>Total Luján de Cuyo</t>
  </si>
  <si>
    <t>Total Maipú</t>
  </si>
  <si>
    <t>Total Malargüe</t>
  </si>
  <si>
    <t>Total Rivadavia</t>
  </si>
  <si>
    <t>Total San Carlos</t>
  </si>
  <si>
    <t>Total San Martín</t>
  </si>
  <si>
    <t>Total San Rafael</t>
  </si>
  <si>
    <t>Total Santa Rosa</t>
  </si>
  <si>
    <t>Total Tunuyán</t>
  </si>
  <si>
    <t>Total Tupungato</t>
  </si>
  <si>
    <t>TOTAL EDESTESA</t>
  </si>
  <si>
    <t>TOTAL COOPERATIVAS</t>
  </si>
  <si>
    <t>TOTAL GRANDES USUARIOS MEM</t>
  </si>
  <si>
    <t>TOTAL PROVINCIA DE MENDOZA</t>
  </si>
  <si>
    <t>TOTAL EDEMSA</t>
  </si>
  <si>
    <t>Cantidad de Usuarios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</si>
</sst>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2" borderId="1" xfId="19" applyFont="1" applyFill="1" applyBorder="1" applyAlignment="1">
      <alignment horizontal="center"/>
      <protection/>
    </xf>
    <xf numFmtId="3" fontId="0" fillId="0" borderId="0" xfId="0" applyNumberFormat="1" applyAlignment="1" quotePrefix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3" fontId="1" fillId="0" borderId="2" xfId="19" applyNumberFormat="1" applyFont="1" applyFill="1" applyBorder="1" applyAlignment="1">
      <alignment horizontal="center" wrapText="1"/>
      <protection/>
    </xf>
    <xf numFmtId="3" fontId="5" fillId="0" borderId="2" xfId="19" applyNumberFormat="1" applyFont="1" applyFill="1" applyBorder="1" applyAlignment="1">
      <alignment horizontal="center" wrapText="1"/>
      <protection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6"/>
  <sheetViews>
    <sheetView workbookViewId="0" topLeftCell="A1">
      <selection activeCell="E11" sqref="E11"/>
    </sheetView>
  </sheetViews>
  <sheetFormatPr defaultColWidth="11.421875" defaultRowHeight="12.75"/>
  <cols>
    <col min="2" max="2" width="20.28125" style="0" customWidth="1"/>
    <col min="3" max="3" width="34.421875" style="0" customWidth="1"/>
    <col min="4" max="4" width="12.421875" style="0" customWidth="1"/>
  </cols>
  <sheetData>
    <row r="2" spans="1:14" ht="12.75">
      <c r="A2" s="13" t="s">
        <v>47</v>
      </c>
      <c r="B2" s="14"/>
      <c r="C2" s="13" t="s">
        <v>33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.75">
      <c r="A3" s="13" t="s">
        <v>48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2.75">
      <c r="A4" s="13" t="s">
        <v>34</v>
      </c>
      <c r="B4" s="14"/>
      <c r="C4" s="13" t="s">
        <v>35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9" t="s">
        <v>30</v>
      </c>
      <c r="B6" s="9" t="s">
        <v>31</v>
      </c>
      <c r="C6" s="9" t="s">
        <v>32</v>
      </c>
      <c r="D6" s="9" t="s">
        <v>36</v>
      </c>
      <c r="E6" s="9" t="s">
        <v>37</v>
      </c>
      <c r="F6" s="9" t="s">
        <v>38</v>
      </c>
      <c r="G6" s="9" t="s">
        <v>39</v>
      </c>
      <c r="H6" s="9" t="s">
        <v>40</v>
      </c>
      <c r="I6" s="9" t="s">
        <v>41</v>
      </c>
      <c r="J6" s="9" t="s">
        <v>42</v>
      </c>
      <c r="K6" s="9" t="s">
        <v>43</v>
      </c>
      <c r="L6" s="9" t="s">
        <v>44</v>
      </c>
      <c r="M6" s="9" t="s">
        <v>45</v>
      </c>
      <c r="N6" s="9" t="s">
        <v>46</v>
      </c>
    </row>
    <row r="7" spans="1:14" ht="12.75">
      <c r="A7" s="8" t="s">
        <v>0</v>
      </c>
      <c r="B7" s="8" t="s">
        <v>1</v>
      </c>
      <c r="C7" s="15" t="s">
        <v>2</v>
      </c>
      <c r="D7" s="8">
        <v>384810.029</v>
      </c>
      <c r="E7" s="8">
        <v>116699.225</v>
      </c>
      <c r="F7" s="8">
        <v>62635.559</v>
      </c>
      <c r="G7" s="8">
        <v>133732.638</v>
      </c>
      <c r="H7" s="8">
        <v>2102.494</v>
      </c>
      <c r="I7" s="8">
        <v>21837.518</v>
      </c>
      <c r="J7" s="8">
        <v>7335.24</v>
      </c>
      <c r="K7" s="8">
        <v>0</v>
      </c>
      <c r="L7" s="8">
        <v>40467.355</v>
      </c>
      <c r="M7" s="8">
        <v>0</v>
      </c>
      <c r="N7" s="8">
        <v>0</v>
      </c>
    </row>
    <row r="8" spans="1:14" ht="12.75">
      <c r="A8" s="8"/>
      <c r="B8" s="8" t="s">
        <v>1</v>
      </c>
      <c r="C8" s="15" t="s">
        <v>49</v>
      </c>
      <c r="D8" s="8">
        <v>8662.48</v>
      </c>
      <c r="E8" s="8">
        <v>0</v>
      </c>
      <c r="F8" s="8">
        <v>8662.48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ht="12.75">
      <c r="A9" s="8"/>
      <c r="B9" s="9" t="s">
        <v>50</v>
      </c>
      <c r="C9" s="15"/>
      <c r="D9" s="9">
        <v>393472.50899999996</v>
      </c>
      <c r="E9" s="9">
        <v>116699.225</v>
      </c>
      <c r="F9" s="9">
        <v>71298.039</v>
      </c>
      <c r="G9" s="9">
        <v>133732.638</v>
      </c>
      <c r="H9" s="9">
        <v>2102.494</v>
      </c>
      <c r="I9" s="9">
        <v>21837.518</v>
      </c>
      <c r="J9" s="9">
        <v>7335.24</v>
      </c>
      <c r="K9" s="9">
        <v>0</v>
      </c>
      <c r="L9" s="9">
        <v>40467.355</v>
      </c>
      <c r="M9" s="9">
        <v>0</v>
      </c>
      <c r="N9" s="9">
        <v>0</v>
      </c>
    </row>
    <row r="10" spans="1:14" ht="12.75">
      <c r="A10" s="8" t="s">
        <v>0</v>
      </c>
      <c r="B10" s="8" t="s">
        <v>3</v>
      </c>
      <c r="C10" s="15" t="s">
        <v>4</v>
      </c>
      <c r="D10" s="8">
        <v>57550.85199999999</v>
      </c>
      <c r="E10" s="8">
        <v>27394.581</v>
      </c>
      <c r="F10" s="8">
        <v>5301.762</v>
      </c>
      <c r="G10" s="8">
        <v>15026.173</v>
      </c>
      <c r="H10" s="8">
        <v>1965.537</v>
      </c>
      <c r="I10" s="8">
        <v>5427.958</v>
      </c>
      <c r="J10" s="8">
        <v>0</v>
      </c>
      <c r="K10" s="8">
        <v>703.766</v>
      </c>
      <c r="L10" s="8">
        <v>1467.435</v>
      </c>
      <c r="M10" s="8">
        <v>0</v>
      </c>
      <c r="N10" s="8">
        <v>263.64</v>
      </c>
    </row>
    <row r="11" spans="1:14" ht="12.75">
      <c r="A11" s="8" t="s">
        <v>0</v>
      </c>
      <c r="B11" s="8" t="s">
        <v>3</v>
      </c>
      <c r="C11" s="15" t="s">
        <v>5</v>
      </c>
      <c r="D11" s="8">
        <v>138.454</v>
      </c>
      <c r="E11" s="8">
        <v>51.004</v>
      </c>
      <c r="F11" s="8">
        <v>28.099</v>
      </c>
      <c r="G11" s="8">
        <v>1.651</v>
      </c>
      <c r="H11" s="8">
        <v>0</v>
      </c>
      <c r="I11" s="8">
        <v>15.988</v>
      </c>
      <c r="J11" s="8">
        <v>0</v>
      </c>
      <c r="K11" s="8">
        <v>0</v>
      </c>
      <c r="L11" s="8">
        <v>41.712</v>
      </c>
      <c r="M11" s="8">
        <v>0</v>
      </c>
      <c r="N11" s="8">
        <v>0</v>
      </c>
    </row>
    <row r="12" spans="1:14" ht="12.75">
      <c r="A12" s="8" t="s">
        <v>0</v>
      </c>
      <c r="B12" s="8" t="s">
        <v>3</v>
      </c>
      <c r="C12" s="15" t="s">
        <v>6</v>
      </c>
      <c r="D12" s="8">
        <v>10158.242</v>
      </c>
      <c r="E12" s="8">
        <v>2705.692</v>
      </c>
      <c r="F12" s="8">
        <v>1368.695</v>
      </c>
      <c r="G12" s="8">
        <v>1721.675</v>
      </c>
      <c r="H12" s="8">
        <v>350.439</v>
      </c>
      <c r="I12" s="8">
        <v>1174.518</v>
      </c>
      <c r="J12" s="8">
        <v>0</v>
      </c>
      <c r="K12" s="8">
        <v>667.721</v>
      </c>
      <c r="L12" s="8">
        <v>176.527</v>
      </c>
      <c r="M12" s="8">
        <v>1992.975</v>
      </c>
      <c r="N12" s="8">
        <v>0</v>
      </c>
    </row>
    <row r="13" spans="1:14" ht="12.75">
      <c r="A13" s="8"/>
      <c r="B13" s="9" t="s">
        <v>51</v>
      </c>
      <c r="C13" s="15"/>
      <c r="D13" s="9">
        <v>67847.54800000001</v>
      </c>
      <c r="E13" s="9">
        <v>30151.277</v>
      </c>
      <c r="F13" s="9">
        <v>6698.556</v>
      </c>
      <c r="G13" s="9">
        <v>16749.499</v>
      </c>
      <c r="H13" s="9">
        <v>2315.976</v>
      </c>
      <c r="I13" s="9">
        <v>6618.464</v>
      </c>
      <c r="J13" s="9">
        <v>0</v>
      </c>
      <c r="K13" s="9">
        <v>1371.487</v>
      </c>
      <c r="L13" s="9">
        <v>1685.674</v>
      </c>
      <c r="M13" s="9">
        <v>1992.975</v>
      </c>
      <c r="N13" s="9">
        <v>263.64</v>
      </c>
    </row>
    <row r="14" spans="1:14" ht="12.75">
      <c r="A14" s="8" t="s">
        <v>0</v>
      </c>
      <c r="B14" s="8" t="s">
        <v>7</v>
      </c>
      <c r="C14" s="15" t="s">
        <v>8</v>
      </c>
      <c r="D14" s="8">
        <v>283863.56100000005</v>
      </c>
      <c r="E14" s="8">
        <v>145536.826</v>
      </c>
      <c r="F14" s="8">
        <v>63110.329</v>
      </c>
      <c r="G14" s="8">
        <v>45865.975</v>
      </c>
      <c r="H14" s="8">
        <v>0</v>
      </c>
      <c r="I14" s="8">
        <v>20436.814</v>
      </c>
      <c r="J14" s="8">
        <v>0</v>
      </c>
      <c r="K14" s="8">
        <v>0</v>
      </c>
      <c r="L14" s="8">
        <v>8216.742</v>
      </c>
      <c r="M14" s="8">
        <v>0</v>
      </c>
      <c r="N14" s="8">
        <v>696.875</v>
      </c>
    </row>
    <row r="15" spans="1:14" ht="12.75">
      <c r="A15" s="8"/>
      <c r="B15" s="8" t="s">
        <v>7</v>
      </c>
      <c r="C15" s="15" t="s">
        <v>49</v>
      </c>
      <c r="D15" s="8">
        <v>48453.72</v>
      </c>
      <c r="E15" s="8">
        <v>0</v>
      </c>
      <c r="F15" s="8">
        <v>24411.28</v>
      </c>
      <c r="G15" s="8">
        <v>24042.44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ht="12.75">
      <c r="A16" s="8"/>
      <c r="B16" s="9" t="s">
        <v>52</v>
      </c>
      <c r="C16" s="15"/>
      <c r="D16" s="9">
        <v>332317.281</v>
      </c>
      <c r="E16" s="9">
        <v>145536.826</v>
      </c>
      <c r="F16" s="9">
        <v>87521.609</v>
      </c>
      <c r="G16" s="9">
        <v>69908.415</v>
      </c>
      <c r="H16" s="9">
        <v>0</v>
      </c>
      <c r="I16" s="9">
        <v>20436.814</v>
      </c>
      <c r="J16" s="9">
        <v>0</v>
      </c>
      <c r="K16" s="9">
        <v>0</v>
      </c>
      <c r="L16" s="9">
        <v>8216.742</v>
      </c>
      <c r="M16" s="9">
        <v>0</v>
      </c>
      <c r="N16" s="9">
        <v>696.875</v>
      </c>
    </row>
    <row r="17" spans="1:14" ht="12.75">
      <c r="A17" s="8" t="s">
        <v>0</v>
      </c>
      <c r="B17" s="8" t="s">
        <v>9</v>
      </c>
      <c r="C17" s="15" t="s">
        <v>2</v>
      </c>
      <c r="D17" s="8">
        <v>355044.724</v>
      </c>
      <c r="E17" s="8">
        <v>179655.193</v>
      </c>
      <c r="F17" s="8">
        <v>23380.688</v>
      </c>
      <c r="G17" s="8">
        <v>108532.042</v>
      </c>
      <c r="H17" s="8">
        <v>12.006</v>
      </c>
      <c r="I17" s="8">
        <v>24231.468</v>
      </c>
      <c r="J17" s="8">
        <v>0</v>
      </c>
      <c r="K17" s="8">
        <v>5518.914</v>
      </c>
      <c r="L17" s="8">
        <v>8351.65</v>
      </c>
      <c r="M17" s="8">
        <v>5362.763</v>
      </c>
      <c r="N17" s="8">
        <v>0</v>
      </c>
    </row>
    <row r="18" spans="1:14" ht="12.75">
      <c r="A18" s="8"/>
      <c r="B18" s="8" t="s">
        <v>9</v>
      </c>
      <c r="C18" s="15" t="s">
        <v>49</v>
      </c>
      <c r="D18" s="8">
        <v>80123.34</v>
      </c>
      <c r="E18" s="8">
        <v>0</v>
      </c>
      <c r="F18" s="8">
        <v>22875.55</v>
      </c>
      <c r="G18" s="8">
        <v>57247.79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ht="12.75">
      <c r="A19" s="8"/>
      <c r="B19" s="9" t="s">
        <v>53</v>
      </c>
      <c r="C19" s="15"/>
      <c r="D19" s="9">
        <v>435168.06399999995</v>
      </c>
      <c r="E19" s="9">
        <v>179655.193</v>
      </c>
      <c r="F19" s="9">
        <v>46256.238</v>
      </c>
      <c r="G19" s="9">
        <v>165779.832</v>
      </c>
      <c r="H19" s="9">
        <v>12.006</v>
      </c>
      <c r="I19" s="9">
        <v>24231.468</v>
      </c>
      <c r="J19" s="9">
        <v>0</v>
      </c>
      <c r="K19" s="9">
        <v>5518.914</v>
      </c>
      <c r="L19" s="9">
        <v>8351.65</v>
      </c>
      <c r="M19" s="9">
        <v>5362.763</v>
      </c>
      <c r="N19" s="9">
        <v>0</v>
      </c>
    </row>
    <row r="20" spans="1:14" ht="12.75">
      <c r="A20" s="8" t="s">
        <v>0</v>
      </c>
      <c r="B20" s="8" t="s">
        <v>10</v>
      </c>
      <c r="C20" s="15" t="s">
        <v>11</v>
      </c>
      <c r="D20" s="8">
        <v>8534.922999999999</v>
      </c>
      <c r="E20" s="8">
        <v>2049.875</v>
      </c>
      <c r="F20" s="8">
        <v>542.614</v>
      </c>
      <c r="G20" s="8">
        <v>250.447</v>
      </c>
      <c r="H20" s="8">
        <v>275.972</v>
      </c>
      <c r="I20" s="8">
        <v>318.662</v>
      </c>
      <c r="J20" s="8">
        <v>0</v>
      </c>
      <c r="K20" s="8">
        <v>4750.633</v>
      </c>
      <c r="L20" s="8">
        <v>346.72</v>
      </c>
      <c r="M20" s="8">
        <v>0</v>
      </c>
      <c r="N20" s="8">
        <v>0</v>
      </c>
    </row>
    <row r="21" spans="1:14" ht="12.75">
      <c r="A21" s="8" t="s">
        <v>0</v>
      </c>
      <c r="B21" s="8" t="s">
        <v>10</v>
      </c>
      <c r="C21" s="15" t="s">
        <v>12</v>
      </c>
      <c r="D21" s="8">
        <v>1865.0259999999998</v>
      </c>
      <c r="E21" s="8">
        <v>991.062</v>
      </c>
      <c r="F21" s="8">
        <v>175.87</v>
      </c>
      <c r="G21" s="8">
        <v>180.498</v>
      </c>
      <c r="H21" s="8">
        <v>52.3</v>
      </c>
      <c r="I21" s="8">
        <v>356.89</v>
      </c>
      <c r="J21" s="8">
        <v>0</v>
      </c>
      <c r="K21" s="8">
        <v>104.966</v>
      </c>
      <c r="L21" s="8">
        <v>2.97</v>
      </c>
      <c r="M21" s="8">
        <v>0</v>
      </c>
      <c r="N21" s="8">
        <v>0.47</v>
      </c>
    </row>
    <row r="22" spans="1:14" ht="12.75">
      <c r="A22" s="8" t="s">
        <v>0</v>
      </c>
      <c r="B22" s="8" t="s">
        <v>10</v>
      </c>
      <c r="C22" s="15" t="s">
        <v>13</v>
      </c>
      <c r="D22" s="8">
        <v>11776.893</v>
      </c>
      <c r="E22" s="8">
        <v>4895.88</v>
      </c>
      <c r="F22" s="8">
        <v>178.592</v>
      </c>
      <c r="G22" s="8">
        <v>4393.692</v>
      </c>
      <c r="H22" s="8">
        <v>123.827</v>
      </c>
      <c r="I22" s="8">
        <v>1127.092</v>
      </c>
      <c r="J22" s="8">
        <v>0</v>
      </c>
      <c r="K22" s="8">
        <v>804.982</v>
      </c>
      <c r="L22" s="8">
        <v>252.828</v>
      </c>
      <c r="M22" s="8">
        <v>0</v>
      </c>
      <c r="N22" s="8">
        <v>0</v>
      </c>
    </row>
    <row r="23" spans="1:14" ht="12.75">
      <c r="A23" s="8" t="s">
        <v>0</v>
      </c>
      <c r="B23" s="8" t="s">
        <v>10</v>
      </c>
      <c r="C23" s="15" t="s">
        <v>5</v>
      </c>
      <c r="D23" s="8">
        <v>41693.311</v>
      </c>
      <c r="E23" s="8">
        <v>16555.561</v>
      </c>
      <c r="F23" s="8">
        <v>3632.558</v>
      </c>
      <c r="G23" s="8">
        <v>5337.639</v>
      </c>
      <c r="H23" s="8">
        <v>1248.387</v>
      </c>
      <c r="I23" s="8">
        <v>3135.334</v>
      </c>
      <c r="J23" s="8">
        <v>0</v>
      </c>
      <c r="K23" s="8">
        <v>10753.862</v>
      </c>
      <c r="L23" s="8">
        <v>1029.97</v>
      </c>
      <c r="M23" s="8">
        <v>0</v>
      </c>
      <c r="N23" s="8">
        <v>0</v>
      </c>
    </row>
    <row r="24" spans="1:14" ht="12.75">
      <c r="A24" s="8"/>
      <c r="B24" s="9" t="s">
        <v>54</v>
      </c>
      <c r="C24" s="15"/>
      <c r="D24" s="9">
        <v>63870.153</v>
      </c>
      <c r="E24" s="9">
        <v>24492.378</v>
      </c>
      <c r="F24" s="9">
        <v>4529.634</v>
      </c>
      <c r="G24" s="9">
        <v>10162.276</v>
      </c>
      <c r="H24" s="9">
        <v>1700.4859999999999</v>
      </c>
      <c r="I24" s="9">
        <v>4937.978</v>
      </c>
      <c r="J24" s="9">
        <v>0</v>
      </c>
      <c r="K24" s="9">
        <v>16414.443</v>
      </c>
      <c r="L24" s="9">
        <v>1632.488</v>
      </c>
      <c r="M24" s="9">
        <v>0</v>
      </c>
      <c r="N24" s="9">
        <v>0.47</v>
      </c>
    </row>
    <row r="25" spans="1:14" ht="12.75">
      <c r="A25" s="8" t="s">
        <v>0</v>
      </c>
      <c r="B25" s="8" t="s">
        <v>14</v>
      </c>
      <c r="C25" s="15" t="s">
        <v>5</v>
      </c>
      <c r="D25" s="8">
        <v>10239.070999999998</v>
      </c>
      <c r="E25" s="8">
        <v>5341.353</v>
      </c>
      <c r="F25" s="8">
        <v>1942.283</v>
      </c>
      <c r="G25" s="8">
        <v>451.184</v>
      </c>
      <c r="H25" s="8">
        <v>530.04</v>
      </c>
      <c r="I25" s="8">
        <v>1008.281</v>
      </c>
      <c r="J25" s="8">
        <v>0</v>
      </c>
      <c r="K25" s="8">
        <v>345.005</v>
      </c>
      <c r="L25" s="8">
        <v>620.925</v>
      </c>
      <c r="M25" s="8">
        <v>0</v>
      </c>
      <c r="N25" s="8">
        <v>0</v>
      </c>
    </row>
    <row r="26" spans="1:14" ht="12.75">
      <c r="A26" s="8"/>
      <c r="B26" s="9" t="s">
        <v>55</v>
      </c>
      <c r="C26" s="15"/>
      <c r="D26" s="9">
        <v>10239.070999999998</v>
      </c>
      <c r="E26" s="9">
        <v>5341.353</v>
      </c>
      <c r="F26" s="9">
        <v>1942.283</v>
      </c>
      <c r="G26" s="9">
        <v>451.184</v>
      </c>
      <c r="H26" s="9">
        <v>530.04</v>
      </c>
      <c r="I26" s="9">
        <v>1008.281</v>
      </c>
      <c r="J26" s="9">
        <v>0</v>
      </c>
      <c r="K26" s="9">
        <v>345.005</v>
      </c>
      <c r="L26" s="9">
        <v>620.925</v>
      </c>
      <c r="M26" s="9">
        <v>0</v>
      </c>
      <c r="N26" s="9">
        <v>0</v>
      </c>
    </row>
    <row r="27" spans="1:14" ht="12.75">
      <c r="A27" s="8" t="s">
        <v>0</v>
      </c>
      <c r="B27" s="8" t="s">
        <v>15</v>
      </c>
      <c r="C27" s="15" t="s">
        <v>2</v>
      </c>
      <c r="D27" s="8">
        <v>156986.679</v>
      </c>
      <c r="E27" s="8">
        <v>111299.374</v>
      </c>
      <c r="F27" s="8">
        <v>15184.316</v>
      </c>
      <c r="G27" s="8">
        <v>4998.797</v>
      </c>
      <c r="H27" s="8">
        <v>866.579</v>
      </c>
      <c r="I27" s="8">
        <v>16776.423</v>
      </c>
      <c r="J27" s="8">
        <v>0</v>
      </c>
      <c r="K27" s="8">
        <v>1136.008</v>
      </c>
      <c r="L27" s="8">
        <v>6326.667</v>
      </c>
      <c r="M27" s="8">
        <v>398.515</v>
      </c>
      <c r="N27" s="8">
        <v>0</v>
      </c>
    </row>
    <row r="28" spans="1:14" ht="12.75">
      <c r="A28" s="8"/>
      <c r="B28" s="8" t="s">
        <v>15</v>
      </c>
      <c r="C28" s="15" t="s">
        <v>49</v>
      </c>
      <c r="D28" s="8">
        <v>70944</v>
      </c>
      <c r="E28" s="8">
        <v>0</v>
      </c>
      <c r="F28" s="8">
        <v>2804.11</v>
      </c>
      <c r="G28" s="8">
        <v>68139.89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</row>
    <row r="29" spans="1:14" ht="12.75">
      <c r="A29" s="8"/>
      <c r="B29" s="9" t="s">
        <v>56</v>
      </c>
      <c r="C29" s="15"/>
      <c r="D29" s="9">
        <v>227930.679</v>
      </c>
      <c r="E29" s="9">
        <v>111299.374</v>
      </c>
      <c r="F29" s="9">
        <v>17988.426</v>
      </c>
      <c r="G29" s="9">
        <v>73138.687</v>
      </c>
      <c r="H29" s="9">
        <v>866.579</v>
      </c>
      <c r="I29" s="9">
        <v>16776.423</v>
      </c>
      <c r="J29" s="9">
        <v>0</v>
      </c>
      <c r="K29" s="9">
        <v>1136.008</v>
      </c>
      <c r="L29" s="9">
        <v>6326.667</v>
      </c>
      <c r="M29" s="9">
        <v>398.515</v>
      </c>
      <c r="N29" s="9">
        <v>0</v>
      </c>
    </row>
    <row r="30" spans="1:14" ht="12.75">
      <c r="A30" s="8" t="s">
        <v>0</v>
      </c>
      <c r="B30" s="8" t="s">
        <v>16</v>
      </c>
      <c r="C30" s="15" t="s">
        <v>2</v>
      </c>
      <c r="D30" s="8">
        <v>51253.007</v>
      </c>
      <c r="E30" s="8">
        <v>10497.837</v>
      </c>
      <c r="F30" s="8">
        <v>3928.761</v>
      </c>
      <c r="G30" s="8">
        <v>2891.266</v>
      </c>
      <c r="H30" s="8">
        <v>1252.388</v>
      </c>
      <c r="I30" s="8">
        <v>2732.799</v>
      </c>
      <c r="J30" s="8">
        <v>0</v>
      </c>
      <c r="K30" s="8">
        <v>21864.96</v>
      </c>
      <c r="L30" s="8">
        <v>1690.608</v>
      </c>
      <c r="M30" s="8">
        <v>6394.388</v>
      </c>
      <c r="N30" s="8">
        <v>0</v>
      </c>
    </row>
    <row r="31" spans="1:14" ht="12.75">
      <c r="A31" s="8" t="s">
        <v>0</v>
      </c>
      <c r="B31" s="8" t="s">
        <v>16</v>
      </c>
      <c r="C31" s="15" t="s">
        <v>5</v>
      </c>
      <c r="D31" s="8">
        <v>450.567</v>
      </c>
      <c r="E31" s="8">
        <v>228.862</v>
      </c>
      <c r="F31" s="8">
        <v>4.336</v>
      </c>
      <c r="G31" s="8">
        <v>0</v>
      </c>
      <c r="H31" s="8">
        <v>0</v>
      </c>
      <c r="I31" s="8">
        <v>53.001</v>
      </c>
      <c r="J31" s="8">
        <v>0</v>
      </c>
      <c r="K31" s="8">
        <v>0</v>
      </c>
      <c r="L31" s="8">
        <v>164.368</v>
      </c>
      <c r="M31" s="8">
        <v>0</v>
      </c>
      <c r="N31" s="8">
        <v>0</v>
      </c>
    </row>
    <row r="32" spans="1:14" ht="12.75">
      <c r="A32" s="8"/>
      <c r="B32" s="8" t="s">
        <v>16</v>
      </c>
      <c r="C32" s="15" t="s">
        <v>49</v>
      </c>
      <c r="D32" s="8">
        <v>14067.36</v>
      </c>
      <c r="E32" s="8">
        <v>0</v>
      </c>
      <c r="F32" s="8">
        <v>0</v>
      </c>
      <c r="G32" s="8">
        <v>14067.36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1:14" ht="12.75">
      <c r="A33" s="8"/>
      <c r="B33" s="9" t="s">
        <v>57</v>
      </c>
      <c r="C33" s="15"/>
      <c r="D33" s="9">
        <v>65770.93400000001</v>
      </c>
      <c r="E33" s="9">
        <v>10726.698999999999</v>
      </c>
      <c r="F33" s="9">
        <v>3933.0969999999998</v>
      </c>
      <c r="G33" s="9">
        <v>16958.626</v>
      </c>
      <c r="H33" s="9">
        <v>1252.388</v>
      </c>
      <c r="I33" s="9">
        <v>2785.8</v>
      </c>
      <c r="J33" s="9">
        <v>0</v>
      </c>
      <c r="K33" s="9">
        <v>21864.96</v>
      </c>
      <c r="L33" s="9">
        <v>1854.9759999999999</v>
      </c>
      <c r="M33" s="9">
        <v>6394.388</v>
      </c>
      <c r="N33" s="9">
        <v>0</v>
      </c>
    </row>
    <row r="34" spans="1:14" ht="12.75">
      <c r="A34" s="8" t="s">
        <v>0</v>
      </c>
      <c r="B34" s="8" t="s">
        <v>17</v>
      </c>
      <c r="C34" s="15" t="s">
        <v>2</v>
      </c>
      <c r="D34" s="8">
        <v>850898.6039999999</v>
      </c>
      <c r="E34" s="8">
        <v>80876.71</v>
      </c>
      <c r="F34" s="8">
        <v>24926.55</v>
      </c>
      <c r="G34" s="8">
        <v>666753.798</v>
      </c>
      <c r="H34" s="8">
        <v>2379.668</v>
      </c>
      <c r="I34" s="8">
        <v>14895.001</v>
      </c>
      <c r="J34" s="8">
        <v>0</v>
      </c>
      <c r="K34" s="8">
        <v>45618.394</v>
      </c>
      <c r="L34" s="8">
        <v>10484.3</v>
      </c>
      <c r="M34" s="8">
        <v>4964.183</v>
      </c>
      <c r="N34" s="8">
        <v>0</v>
      </c>
    </row>
    <row r="35" spans="1:14" ht="12.75">
      <c r="A35" s="8"/>
      <c r="B35" s="8" t="s">
        <v>17</v>
      </c>
      <c r="C35" s="15" t="s">
        <v>49</v>
      </c>
      <c r="D35" s="8">
        <v>798579.69</v>
      </c>
      <c r="E35" s="8">
        <v>0</v>
      </c>
      <c r="F35" s="8">
        <v>1013.33</v>
      </c>
      <c r="G35" s="8">
        <v>797566.36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ht="12.75">
      <c r="A36" s="8"/>
      <c r="B36" s="9" t="s">
        <v>58</v>
      </c>
      <c r="C36" s="15"/>
      <c r="D36" s="9">
        <v>1649478.294</v>
      </c>
      <c r="E36" s="9">
        <v>80876.71</v>
      </c>
      <c r="F36" s="9">
        <v>25939.88</v>
      </c>
      <c r="G36" s="9">
        <v>1464320.1579999998</v>
      </c>
      <c r="H36" s="9">
        <v>2379.668</v>
      </c>
      <c r="I36" s="9">
        <v>14895.001</v>
      </c>
      <c r="J36" s="9">
        <v>0</v>
      </c>
      <c r="K36" s="9">
        <v>45618.394</v>
      </c>
      <c r="L36" s="9">
        <v>10484.3</v>
      </c>
      <c r="M36" s="9">
        <v>4964.183</v>
      </c>
      <c r="N36" s="9">
        <v>0</v>
      </c>
    </row>
    <row r="37" spans="1:14" ht="12.75">
      <c r="A37" s="8" t="s">
        <v>0</v>
      </c>
      <c r="B37" s="8" t="s">
        <v>18</v>
      </c>
      <c r="C37" s="15" t="s">
        <v>2</v>
      </c>
      <c r="D37" s="8">
        <v>311712.143</v>
      </c>
      <c r="E37" s="8">
        <v>90219.879</v>
      </c>
      <c r="F37" s="8">
        <v>23278.496</v>
      </c>
      <c r="G37" s="8">
        <v>101940.064</v>
      </c>
      <c r="H37" s="8">
        <v>0</v>
      </c>
      <c r="I37" s="8">
        <v>18411.214</v>
      </c>
      <c r="J37" s="8">
        <v>0</v>
      </c>
      <c r="K37" s="8">
        <v>53680.999</v>
      </c>
      <c r="L37" s="8">
        <v>11744.474</v>
      </c>
      <c r="M37" s="8">
        <v>12437.017</v>
      </c>
      <c r="N37" s="8">
        <v>0</v>
      </c>
    </row>
    <row r="38" spans="1:14" ht="12.75">
      <c r="A38" s="8"/>
      <c r="B38" s="8" t="s">
        <v>18</v>
      </c>
      <c r="C38" s="15" t="s">
        <v>49</v>
      </c>
      <c r="D38" s="8">
        <v>8345.75</v>
      </c>
      <c r="E38" s="8">
        <v>0</v>
      </c>
      <c r="F38" s="8">
        <v>1629.59</v>
      </c>
      <c r="G38" s="8">
        <v>6716.16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1:14" ht="12.75">
      <c r="A39" s="8"/>
      <c r="B39" s="9" t="s">
        <v>59</v>
      </c>
      <c r="C39" s="15"/>
      <c r="D39" s="9">
        <v>320057.893</v>
      </c>
      <c r="E39" s="9">
        <v>90219.879</v>
      </c>
      <c r="F39" s="9">
        <v>24908.086</v>
      </c>
      <c r="G39" s="9">
        <v>108656.224</v>
      </c>
      <c r="H39" s="9">
        <v>0</v>
      </c>
      <c r="I39" s="9">
        <v>18411.214</v>
      </c>
      <c r="J39" s="9">
        <v>0</v>
      </c>
      <c r="K39" s="9">
        <v>53680.999</v>
      </c>
      <c r="L39" s="9">
        <v>11744.474</v>
      </c>
      <c r="M39" s="9">
        <v>12437.017</v>
      </c>
      <c r="N39" s="9">
        <v>0</v>
      </c>
    </row>
    <row r="40" spans="1:14" ht="12.75">
      <c r="A40" s="8" t="s">
        <v>0</v>
      </c>
      <c r="B40" s="8" t="s">
        <v>19</v>
      </c>
      <c r="C40" s="15" t="s">
        <v>2</v>
      </c>
      <c r="D40" s="8">
        <v>49782.1</v>
      </c>
      <c r="E40" s="8">
        <v>12821.79</v>
      </c>
      <c r="F40" s="8">
        <v>5712.082</v>
      </c>
      <c r="G40" s="8">
        <v>24263.515</v>
      </c>
      <c r="H40" s="8">
        <v>0</v>
      </c>
      <c r="I40" s="8">
        <v>2318.143</v>
      </c>
      <c r="J40" s="8">
        <v>0</v>
      </c>
      <c r="K40" s="8">
        <v>1285.033</v>
      </c>
      <c r="L40" s="8">
        <v>2939.582</v>
      </c>
      <c r="M40" s="8">
        <v>441.955</v>
      </c>
      <c r="N40" s="8">
        <v>0</v>
      </c>
    </row>
    <row r="41" spans="1:14" ht="12.75">
      <c r="A41" s="8"/>
      <c r="B41" s="9" t="s">
        <v>60</v>
      </c>
      <c r="C41" s="15"/>
      <c r="D41" s="9">
        <v>49782.1</v>
      </c>
      <c r="E41" s="9">
        <v>12821.79</v>
      </c>
      <c r="F41" s="9">
        <v>5712.082</v>
      </c>
      <c r="G41" s="9">
        <v>24263.515</v>
      </c>
      <c r="H41" s="9">
        <v>0</v>
      </c>
      <c r="I41" s="9">
        <v>2318.143</v>
      </c>
      <c r="J41" s="9">
        <v>0</v>
      </c>
      <c r="K41" s="9">
        <v>1285.033</v>
      </c>
      <c r="L41" s="9">
        <v>2939.582</v>
      </c>
      <c r="M41" s="9">
        <v>441.955</v>
      </c>
      <c r="N41" s="9">
        <v>0</v>
      </c>
    </row>
    <row r="42" spans="1:14" ht="12.75">
      <c r="A42" s="8" t="s">
        <v>0</v>
      </c>
      <c r="B42" s="8" t="s">
        <v>20</v>
      </c>
      <c r="C42" s="15" t="s">
        <v>11</v>
      </c>
      <c r="D42" s="8">
        <v>49544.148</v>
      </c>
      <c r="E42" s="8">
        <v>24887.774</v>
      </c>
      <c r="F42" s="8">
        <v>10722.251</v>
      </c>
      <c r="G42" s="8">
        <v>4642.043</v>
      </c>
      <c r="H42" s="8">
        <v>1561.093</v>
      </c>
      <c r="I42" s="8">
        <v>4747.847</v>
      </c>
      <c r="J42" s="8">
        <v>0</v>
      </c>
      <c r="K42" s="8">
        <v>2089.232</v>
      </c>
      <c r="L42" s="8">
        <v>372.823</v>
      </c>
      <c r="M42" s="8">
        <v>0</v>
      </c>
      <c r="N42" s="8">
        <v>521.085</v>
      </c>
    </row>
    <row r="43" spans="1:14" ht="12.75">
      <c r="A43" s="8" t="s">
        <v>0</v>
      </c>
      <c r="B43" s="8" t="s">
        <v>20</v>
      </c>
      <c r="C43" s="15" t="s">
        <v>21</v>
      </c>
      <c r="D43" s="8">
        <v>29319.17</v>
      </c>
      <c r="E43" s="8">
        <v>5113.14</v>
      </c>
      <c r="F43" s="8">
        <v>1167.28</v>
      </c>
      <c r="G43" s="8">
        <v>4926.5</v>
      </c>
      <c r="H43" s="8">
        <v>443.19</v>
      </c>
      <c r="I43" s="8">
        <v>1418.12</v>
      </c>
      <c r="J43" s="8">
        <v>0</v>
      </c>
      <c r="K43" s="8">
        <v>13841.97</v>
      </c>
      <c r="L43" s="8">
        <v>0</v>
      </c>
      <c r="M43" s="8">
        <v>2408.97</v>
      </c>
      <c r="N43" s="8">
        <v>0</v>
      </c>
    </row>
    <row r="44" spans="1:14" ht="12.75">
      <c r="A44" s="8" t="s">
        <v>0</v>
      </c>
      <c r="B44" s="8" t="s">
        <v>20</v>
      </c>
      <c r="C44" s="15" t="s">
        <v>12</v>
      </c>
      <c r="D44" s="8">
        <v>3064.2590000000005</v>
      </c>
      <c r="E44" s="8">
        <v>1513.92</v>
      </c>
      <c r="F44" s="8">
        <v>337.48</v>
      </c>
      <c r="G44" s="8">
        <v>394.826</v>
      </c>
      <c r="H44" s="8">
        <v>69.65</v>
      </c>
      <c r="I44" s="8">
        <v>344.19</v>
      </c>
      <c r="J44" s="8">
        <v>0</v>
      </c>
      <c r="K44" s="8">
        <v>297.233</v>
      </c>
      <c r="L44" s="8">
        <v>90.19</v>
      </c>
      <c r="M44" s="8">
        <v>0</v>
      </c>
      <c r="N44" s="8">
        <v>16.77</v>
      </c>
    </row>
    <row r="45" spans="1:14" ht="12.75">
      <c r="A45" s="8"/>
      <c r="B45" s="8" t="s">
        <v>20</v>
      </c>
      <c r="C45" s="15" t="s">
        <v>49</v>
      </c>
      <c r="D45" s="8">
        <v>5396.09</v>
      </c>
      <c r="E45" s="8">
        <v>0</v>
      </c>
      <c r="F45" s="8">
        <v>677.06</v>
      </c>
      <c r="G45" s="8">
        <v>4719.03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12.75">
      <c r="A46" s="8"/>
      <c r="B46" s="9" t="s">
        <v>61</v>
      </c>
      <c r="C46" s="15"/>
      <c r="D46" s="9">
        <v>87323.667</v>
      </c>
      <c r="E46" s="9">
        <v>31514.834000000003</v>
      </c>
      <c r="F46" s="9">
        <v>12904.071</v>
      </c>
      <c r="G46" s="9">
        <v>14682.398999999998</v>
      </c>
      <c r="H46" s="9">
        <v>2073.933</v>
      </c>
      <c r="I46" s="9">
        <v>6510.156999999999</v>
      </c>
      <c r="J46" s="9">
        <v>0</v>
      </c>
      <c r="K46" s="9">
        <v>16228.435</v>
      </c>
      <c r="L46" s="9">
        <v>463.013</v>
      </c>
      <c r="M46" s="9">
        <v>2408.97</v>
      </c>
      <c r="N46" s="9">
        <v>537.855</v>
      </c>
    </row>
    <row r="47" spans="1:14" ht="12.75">
      <c r="A47" s="8" t="s">
        <v>0</v>
      </c>
      <c r="B47" s="8" t="s">
        <v>22</v>
      </c>
      <c r="C47" s="15" t="s">
        <v>2</v>
      </c>
      <c r="D47" s="8">
        <v>65003.358</v>
      </c>
      <c r="E47" s="8">
        <v>12598.284</v>
      </c>
      <c r="F47" s="8">
        <v>3742.167</v>
      </c>
      <c r="G47" s="8">
        <v>10240.4</v>
      </c>
      <c r="H47" s="8">
        <v>1534.61</v>
      </c>
      <c r="I47" s="8">
        <v>3734.945</v>
      </c>
      <c r="J47" s="8">
        <v>0</v>
      </c>
      <c r="K47" s="8">
        <v>28541.933</v>
      </c>
      <c r="L47" s="8">
        <v>1143.277</v>
      </c>
      <c r="M47" s="8">
        <v>3467.742</v>
      </c>
      <c r="N47" s="8">
        <v>0</v>
      </c>
    </row>
    <row r="48" spans="1:14" ht="12.75">
      <c r="A48" s="8"/>
      <c r="B48" s="9" t="s">
        <v>62</v>
      </c>
      <c r="C48" s="15"/>
      <c r="D48" s="9">
        <v>65003.358</v>
      </c>
      <c r="E48" s="9">
        <v>12598.284</v>
      </c>
      <c r="F48" s="9">
        <v>3742.167</v>
      </c>
      <c r="G48" s="9">
        <v>10240.4</v>
      </c>
      <c r="H48" s="9">
        <v>1534.61</v>
      </c>
      <c r="I48" s="9">
        <v>3734.945</v>
      </c>
      <c r="J48" s="9">
        <v>0</v>
      </c>
      <c r="K48" s="9">
        <v>28541.933</v>
      </c>
      <c r="L48" s="9">
        <v>1143.277</v>
      </c>
      <c r="M48" s="9">
        <v>3467.742</v>
      </c>
      <c r="N48" s="9">
        <v>0</v>
      </c>
    </row>
    <row r="49" spans="1:14" ht="12.75">
      <c r="A49" s="8" t="s">
        <v>0</v>
      </c>
      <c r="B49" s="8" t="s">
        <v>23</v>
      </c>
      <c r="C49" s="15" t="s">
        <v>13</v>
      </c>
      <c r="D49" s="8">
        <v>114522.75</v>
      </c>
      <c r="E49" s="8">
        <v>27636.847</v>
      </c>
      <c r="F49" s="8">
        <v>838.121</v>
      </c>
      <c r="G49" s="8">
        <v>22058.589</v>
      </c>
      <c r="H49" s="8">
        <v>773.151</v>
      </c>
      <c r="I49" s="8">
        <v>2632.161</v>
      </c>
      <c r="J49" s="8">
        <v>0</v>
      </c>
      <c r="K49" s="8">
        <v>59680.334</v>
      </c>
      <c r="L49" s="8">
        <v>903.547</v>
      </c>
      <c r="M49" s="8">
        <v>0</v>
      </c>
      <c r="N49" s="8">
        <v>0</v>
      </c>
    </row>
    <row r="50" spans="1:14" ht="12.75">
      <c r="A50" s="8" t="s">
        <v>0</v>
      </c>
      <c r="B50" s="8" t="s">
        <v>23</v>
      </c>
      <c r="C50" s="15" t="s">
        <v>5</v>
      </c>
      <c r="D50" s="8">
        <v>114760.279</v>
      </c>
      <c r="E50" s="8">
        <v>50485.648</v>
      </c>
      <c r="F50" s="8">
        <v>17021.945</v>
      </c>
      <c r="G50" s="8">
        <v>24685.249</v>
      </c>
      <c r="H50" s="8">
        <v>3430.418</v>
      </c>
      <c r="I50" s="8">
        <v>8864.537</v>
      </c>
      <c r="J50" s="8">
        <v>0</v>
      </c>
      <c r="K50" s="8">
        <v>6955.595</v>
      </c>
      <c r="L50" s="8">
        <v>3316.887</v>
      </c>
      <c r="M50" s="8">
        <v>0</v>
      </c>
      <c r="N50" s="8">
        <v>0</v>
      </c>
    </row>
    <row r="51" spans="1:14" ht="12.75">
      <c r="A51" s="8"/>
      <c r="B51" s="8" t="s">
        <v>23</v>
      </c>
      <c r="C51" s="15" t="s">
        <v>49</v>
      </c>
      <c r="D51" s="8">
        <v>11113.38</v>
      </c>
      <c r="E51" s="8">
        <v>0</v>
      </c>
      <c r="F51" s="8">
        <v>1840.1</v>
      </c>
      <c r="G51" s="8">
        <v>9273.28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12.75">
      <c r="A52" s="8"/>
      <c r="B52" s="9" t="s">
        <v>63</v>
      </c>
      <c r="C52" s="15"/>
      <c r="D52" s="9">
        <v>240396.40899999999</v>
      </c>
      <c r="E52" s="9">
        <v>78122.495</v>
      </c>
      <c r="F52" s="9">
        <v>19700.165999999997</v>
      </c>
      <c r="G52" s="9">
        <v>56017.118</v>
      </c>
      <c r="H52" s="9">
        <v>4203.569</v>
      </c>
      <c r="I52" s="9">
        <v>11496.698</v>
      </c>
      <c r="J52" s="9">
        <v>0</v>
      </c>
      <c r="K52" s="9">
        <v>66635.929</v>
      </c>
      <c r="L52" s="9">
        <v>4220.434</v>
      </c>
      <c r="M52" s="9">
        <v>0</v>
      </c>
      <c r="N52" s="9">
        <v>0</v>
      </c>
    </row>
    <row r="53" spans="1:14" ht="12.75">
      <c r="A53" s="8" t="s">
        <v>0</v>
      </c>
      <c r="B53" s="8" t="s">
        <v>24</v>
      </c>
      <c r="C53" s="15" t="s">
        <v>25</v>
      </c>
      <c r="D53" s="8">
        <v>3774.2049999999995</v>
      </c>
      <c r="E53" s="8">
        <v>2249.894</v>
      </c>
      <c r="F53" s="8">
        <v>474.912</v>
      </c>
      <c r="G53" s="8">
        <v>123.39</v>
      </c>
      <c r="H53" s="8">
        <v>267.986</v>
      </c>
      <c r="I53" s="8">
        <v>531.714</v>
      </c>
      <c r="J53" s="8">
        <v>0</v>
      </c>
      <c r="K53" s="8">
        <v>0</v>
      </c>
      <c r="L53" s="8">
        <v>111.664</v>
      </c>
      <c r="M53" s="8">
        <v>14.645</v>
      </c>
      <c r="N53" s="8">
        <v>0</v>
      </c>
    </row>
    <row r="54" spans="1:14" ht="12.75">
      <c r="A54" s="8" t="s">
        <v>0</v>
      </c>
      <c r="B54" s="8" t="s">
        <v>24</v>
      </c>
      <c r="C54" s="15" t="s">
        <v>2</v>
      </c>
      <c r="D54" s="8">
        <v>227157.07599999997</v>
      </c>
      <c r="E54" s="8">
        <v>93070.491</v>
      </c>
      <c r="F54" s="8">
        <v>30452.767</v>
      </c>
      <c r="G54" s="8">
        <v>53863.948</v>
      </c>
      <c r="H54" s="8">
        <v>1653.868</v>
      </c>
      <c r="I54" s="8">
        <v>16979.74</v>
      </c>
      <c r="J54" s="8">
        <v>0</v>
      </c>
      <c r="K54" s="8">
        <v>9027.405</v>
      </c>
      <c r="L54" s="8">
        <v>9002.52</v>
      </c>
      <c r="M54" s="8">
        <v>13106.337</v>
      </c>
      <c r="N54" s="8">
        <v>0</v>
      </c>
    </row>
    <row r="55" spans="1:14" ht="12.75">
      <c r="A55" s="8"/>
      <c r="B55" s="8" t="s">
        <v>24</v>
      </c>
      <c r="C55" s="15" t="s">
        <v>49</v>
      </c>
      <c r="D55" s="8">
        <v>73250.17</v>
      </c>
      <c r="E55" s="8">
        <v>0</v>
      </c>
      <c r="F55" s="8">
        <v>1458.61</v>
      </c>
      <c r="G55" s="8">
        <v>71791.56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 ht="12.75">
      <c r="A56" s="8"/>
      <c r="B56" s="9" t="s">
        <v>64</v>
      </c>
      <c r="C56" s="15"/>
      <c r="D56" s="9">
        <v>304181.45100000006</v>
      </c>
      <c r="E56" s="9">
        <v>95320.385</v>
      </c>
      <c r="F56" s="9">
        <v>32386.289</v>
      </c>
      <c r="G56" s="9">
        <v>125778.89799999999</v>
      </c>
      <c r="H56" s="9">
        <v>1921.8539999999998</v>
      </c>
      <c r="I56" s="9">
        <v>17511.454</v>
      </c>
      <c r="J56" s="9">
        <v>0</v>
      </c>
      <c r="K56" s="9">
        <v>9027.405</v>
      </c>
      <c r="L56" s="9">
        <v>9114.184000000001</v>
      </c>
      <c r="M56" s="9">
        <v>13120.982</v>
      </c>
      <c r="N56" s="9">
        <v>0</v>
      </c>
    </row>
    <row r="57" spans="1:14" ht="12.75">
      <c r="A57" s="8" t="s">
        <v>0</v>
      </c>
      <c r="B57" s="8" t="s">
        <v>26</v>
      </c>
      <c r="C57" s="15" t="s">
        <v>27</v>
      </c>
      <c r="D57" s="8">
        <v>7172.622</v>
      </c>
      <c r="E57" s="8">
        <v>627.704</v>
      </c>
      <c r="F57" s="8">
        <v>103.91</v>
      </c>
      <c r="G57" s="8">
        <v>150.812</v>
      </c>
      <c r="H57" s="8">
        <v>0</v>
      </c>
      <c r="I57" s="8">
        <v>98.539</v>
      </c>
      <c r="J57" s="8">
        <v>0</v>
      </c>
      <c r="K57" s="8">
        <v>6191.657</v>
      </c>
      <c r="L57" s="8">
        <v>0</v>
      </c>
      <c r="M57" s="8">
        <v>0</v>
      </c>
      <c r="N57" s="8">
        <v>0</v>
      </c>
    </row>
    <row r="58" spans="1:14" ht="12.75">
      <c r="A58" s="8" t="s">
        <v>0</v>
      </c>
      <c r="B58" s="8" t="s">
        <v>26</v>
      </c>
      <c r="C58" s="15" t="s">
        <v>11</v>
      </c>
      <c r="D58" s="8">
        <v>1329.785</v>
      </c>
      <c r="E58" s="8">
        <v>126.609</v>
      </c>
      <c r="F58" s="8">
        <v>0.908</v>
      </c>
      <c r="G58" s="8">
        <v>0</v>
      </c>
      <c r="H58" s="8">
        <v>0</v>
      </c>
      <c r="I58" s="8">
        <v>2.128</v>
      </c>
      <c r="J58" s="8">
        <v>0</v>
      </c>
      <c r="K58" s="8">
        <v>1200.14</v>
      </c>
      <c r="L58" s="8">
        <v>0</v>
      </c>
      <c r="M58" s="8">
        <v>0</v>
      </c>
      <c r="N58" s="8">
        <v>0</v>
      </c>
    </row>
    <row r="59" spans="1:14" ht="12.75">
      <c r="A59" s="8" t="s">
        <v>0</v>
      </c>
      <c r="B59" s="8" t="s">
        <v>26</v>
      </c>
      <c r="C59" s="15" t="s">
        <v>21</v>
      </c>
      <c r="D59" s="8">
        <v>6046.99</v>
      </c>
      <c r="E59" s="8">
        <v>25.93</v>
      </c>
      <c r="F59" s="8">
        <v>25.57</v>
      </c>
      <c r="G59" s="8">
        <v>3584.65</v>
      </c>
      <c r="H59" s="8">
        <v>0</v>
      </c>
      <c r="I59" s="8">
        <v>0</v>
      </c>
      <c r="J59" s="8">
        <v>0</v>
      </c>
      <c r="K59" s="8">
        <v>2188.37</v>
      </c>
      <c r="L59" s="8">
        <v>0</v>
      </c>
      <c r="M59" s="8">
        <v>222.47</v>
      </c>
      <c r="N59" s="8">
        <v>0</v>
      </c>
    </row>
    <row r="60" spans="1:14" ht="12.75">
      <c r="A60" s="8" t="s">
        <v>0</v>
      </c>
      <c r="B60" s="8" t="s">
        <v>26</v>
      </c>
      <c r="C60" s="15" t="s">
        <v>13</v>
      </c>
      <c r="D60" s="8">
        <v>2223.051</v>
      </c>
      <c r="E60" s="8">
        <v>592.43</v>
      </c>
      <c r="F60" s="8">
        <v>172.287</v>
      </c>
      <c r="G60" s="8">
        <v>619.72</v>
      </c>
      <c r="H60" s="8">
        <v>0</v>
      </c>
      <c r="I60" s="8">
        <v>79.909</v>
      </c>
      <c r="J60" s="8">
        <v>0</v>
      </c>
      <c r="K60" s="8">
        <v>750.451</v>
      </c>
      <c r="L60" s="8">
        <v>8.254</v>
      </c>
      <c r="M60" s="8">
        <v>0</v>
      </c>
      <c r="N60" s="8">
        <v>0</v>
      </c>
    </row>
    <row r="61" spans="1:14" ht="12.75">
      <c r="A61" s="8" t="s">
        <v>0</v>
      </c>
      <c r="B61" s="8" t="s">
        <v>26</v>
      </c>
      <c r="C61" s="15" t="s">
        <v>5</v>
      </c>
      <c r="D61" s="8">
        <v>22082.441</v>
      </c>
      <c r="E61" s="8">
        <v>7401.953</v>
      </c>
      <c r="F61" s="8">
        <v>1984.636</v>
      </c>
      <c r="G61" s="8">
        <v>3379.381</v>
      </c>
      <c r="H61" s="8">
        <v>594.623</v>
      </c>
      <c r="I61" s="8">
        <v>1314.061</v>
      </c>
      <c r="J61" s="8">
        <v>0</v>
      </c>
      <c r="K61" s="8">
        <v>6727.664</v>
      </c>
      <c r="L61" s="8">
        <v>680.123</v>
      </c>
      <c r="M61" s="8">
        <v>0</v>
      </c>
      <c r="N61" s="8">
        <v>0</v>
      </c>
    </row>
    <row r="62" spans="1:14" ht="12.75">
      <c r="A62" s="8"/>
      <c r="B62" s="9" t="s">
        <v>65</v>
      </c>
      <c r="C62" s="15"/>
      <c r="D62" s="9">
        <v>38854.889</v>
      </c>
      <c r="E62" s="9">
        <v>8774.626</v>
      </c>
      <c r="F62" s="9">
        <v>2287.311</v>
      </c>
      <c r="G62" s="9">
        <v>7734.563</v>
      </c>
      <c r="H62" s="9">
        <v>594.623</v>
      </c>
      <c r="I62" s="9">
        <v>1494.637</v>
      </c>
      <c r="J62" s="9">
        <v>0</v>
      </c>
      <c r="K62" s="9">
        <v>17058.282000000003</v>
      </c>
      <c r="L62" s="9">
        <v>688.3770000000001</v>
      </c>
      <c r="M62" s="9">
        <v>222.47</v>
      </c>
      <c r="N62" s="9">
        <v>0</v>
      </c>
    </row>
    <row r="63" spans="1:14" ht="12.75">
      <c r="A63" s="8" t="s">
        <v>0</v>
      </c>
      <c r="B63" s="8" t="s">
        <v>28</v>
      </c>
      <c r="C63" s="15" t="s">
        <v>2</v>
      </c>
      <c r="D63" s="8">
        <v>101814.16799999999</v>
      </c>
      <c r="E63" s="8">
        <v>23268.268</v>
      </c>
      <c r="F63" s="8">
        <v>7826.301</v>
      </c>
      <c r="G63" s="8">
        <v>26079.826</v>
      </c>
      <c r="H63" s="8">
        <v>576.496</v>
      </c>
      <c r="I63" s="8">
        <v>4111.556</v>
      </c>
      <c r="J63" s="8">
        <v>0</v>
      </c>
      <c r="K63" s="8">
        <v>34034.318</v>
      </c>
      <c r="L63" s="8">
        <v>2502.166</v>
      </c>
      <c r="M63" s="8">
        <v>3415.237</v>
      </c>
      <c r="N63" s="8">
        <v>0</v>
      </c>
    </row>
    <row r="64" spans="1:14" ht="12.75">
      <c r="A64" s="8"/>
      <c r="B64" s="8" t="s">
        <v>28</v>
      </c>
      <c r="C64" s="15" t="s">
        <v>49</v>
      </c>
      <c r="D64" s="8">
        <v>15732.48</v>
      </c>
      <c r="E64" s="8">
        <v>0</v>
      </c>
      <c r="F64" s="8">
        <v>0</v>
      </c>
      <c r="G64" s="8">
        <v>15732.48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12.75">
      <c r="A65" s="8"/>
      <c r="B65" s="9" t="s">
        <v>66</v>
      </c>
      <c r="C65" s="15"/>
      <c r="D65" s="9">
        <v>117546.64799999999</v>
      </c>
      <c r="E65" s="9">
        <v>23268.268</v>
      </c>
      <c r="F65" s="9">
        <v>7826.301</v>
      </c>
      <c r="G65" s="9">
        <v>41812.306</v>
      </c>
      <c r="H65" s="9">
        <v>576.496</v>
      </c>
      <c r="I65" s="9">
        <v>4111.556</v>
      </c>
      <c r="J65" s="9">
        <v>0</v>
      </c>
      <c r="K65" s="9">
        <v>34034.318</v>
      </c>
      <c r="L65" s="9">
        <v>2502.166</v>
      </c>
      <c r="M65" s="9">
        <v>3415.237</v>
      </c>
      <c r="N65" s="9">
        <v>0</v>
      </c>
    </row>
    <row r="66" spans="1:14" ht="12.75">
      <c r="A66" s="8" t="s">
        <v>0</v>
      </c>
      <c r="B66" s="8" t="s">
        <v>29</v>
      </c>
      <c r="C66" s="15" t="s">
        <v>2</v>
      </c>
      <c r="D66" s="8">
        <v>81888.13600000001</v>
      </c>
      <c r="E66" s="8">
        <v>11994.556</v>
      </c>
      <c r="F66" s="8">
        <v>4577.697</v>
      </c>
      <c r="G66" s="8">
        <v>6057.242</v>
      </c>
      <c r="H66" s="8">
        <v>1502.501</v>
      </c>
      <c r="I66" s="8">
        <v>2769.061</v>
      </c>
      <c r="J66" s="8">
        <v>0</v>
      </c>
      <c r="K66" s="8">
        <v>49938.775</v>
      </c>
      <c r="L66" s="8">
        <v>1272.854</v>
      </c>
      <c r="M66" s="8">
        <v>3775.45</v>
      </c>
      <c r="N66" s="8">
        <v>0</v>
      </c>
    </row>
    <row r="67" spans="1:14" ht="12.75">
      <c r="A67" s="8"/>
      <c r="B67" s="8" t="s">
        <v>29</v>
      </c>
      <c r="C67" s="15" t="s">
        <v>49</v>
      </c>
      <c r="D67" s="8">
        <v>3515.34</v>
      </c>
      <c r="E67" s="8">
        <v>0</v>
      </c>
      <c r="F67" s="8">
        <v>0</v>
      </c>
      <c r="G67" s="8">
        <v>3515.34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</row>
    <row r="68" spans="1:14" ht="12.75">
      <c r="A68" s="8"/>
      <c r="B68" s="9" t="s">
        <v>67</v>
      </c>
      <c r="C68" s="8"/>
      <c r="D68" s="9">
        <v>85403.47600000001</v>
      </c>
      <c r="E68" s="9">
        <v>11994.556</v>
      </c>
      <c r="F68" s="9">
        <v>4577.697</v>
      </c>
      <c r="G68" s="9">
        <v>9572.582</v>
      </c>
      <c r="H68" s="9">
        <v>1502.501</v>
      </c>
      <c r="I68" s="9">
        <v>2769.061</v>
      </c>
      <c r="J68" s="9">
        <v>0</v>
      </c>
      <c r="K68" s="9">
        <v>49938.775</v>
      </c>
      <c r="L68" s="9">
        <v>1272.854</v>
      </c>
      <c r="M68" s="9">
        <v>3775.45</v>
      </c>
      <c r="N68" s="9">
        <v>0</v>
      </c>
    </row>
    <row r="69" spans="1:1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75">
      <c r="A70" s="8"/>
      <c r="B70" s="16" t="s">
        <v>72</v>
      </c>
      <c r="C70" s="8"/>
      <c r="D70" s="9">
        <v>2636350.024</v>
      </c>
      <c r="E70" s="9">
        <v>743001.6070000001</v>
      </c>
      <c r="F70" s="9">
        <v>205645.38399999996</v>
      </c>
      <c r="G70" s="9">
        <v>1139353.5360000003</v>
      </c>
      <c r="H70" s="9">
        <v>11880.61</v>
      </c>
      <c r="I70" s="9">
        <v>128797.86800000002</v>
      </c>
      <c r="J70" s="9">
        <v>7335.24</v>
      </c>
      <c r="K70" s="9">
        <v>250646.73899999997</v>
      </c>
      <c r="L70" s="9">
        <v>95925.45300000001</v>
      </c>
      <c r="M70" s="9">
        <v>53763.587</v>
      </c>
      <c r="N70" s="9">
        <v>0</v>
      </c>
    </row>
    <row r="71" spans="1:14" ht="12.75">
      <c r="A71" s="8"/>
      <c r="B71" s="16" t="s">
        <v>68</v>
      </c>
      <c r="C71" s="8"/>
      <c r="D71" s="9">
        <v>189364.123</v>
      </c>
      <c r="E71" s="9">
        <v>80064.381</v>
      </c>
      <c r="F71" s="9">
        <v>24613.857</v>
      </c>
      <c r="G71" s="9">
        <v>33855.104</v>
      </c>
      <c r="H71" s="9">
        <v>5803.468000000001</v>
      </c>
      <c r="I71" s="9">
        <v>14391.202</v>
      </c>
      <c r="J71" s="9">
        <v>0</v>
      </c>
      <c r="K71" s="9">
        <v>24782.126</v>
      </c>
      <c r="L71" s="9">
        <v>5853.985000000001</v>
      </c>
      <c r="M71" s="9">
        <v>0</v>
      </c>
      <c r="N71" s="9">
        <v>0</v>
      </c>
    </row>
    <row r="72" spans="1:14" ht="12.75">
      <c r="A72" s="8"/>
      <c r="B72" s="16" t="s">
        <v>69</v>
      </c>
      <c r="C72" s="8"/>
      <c r="D72" s="9">
        <v>590746.4770000007</v>
      </c>
      <c r="E72" s="9">
        <v>246348.16399999993</v>
      </c>
      <c r="F72" s="9">
        <v>84520.58100000003</v>
      </c>
      <c r="G72" s="9">
        <v>103938.98999999883</v>
      </c>
      <c r="H72" s="9">
        <v>5883.144999999999</v>
      </c>
      <c r="I72" s="9">
        <v>38696.54200000001</v>
      </c>
      <c r="J72" s="9">
        <v>0</v>
      </c>
      <c r="K72" s="9">
        <v>93271.45500000009</v>
      </c>
      <c r="L72" s="9">
        <v>11949.7</v>
      </c>
      <c r="M72" s="9">
        <v>4639.06</v>
      </c>
      <c r="N72" s="9">
        <v>1498.84</v>
      </c>
    </row>
    <row r="73" spans="1:14" ht="12.75">
      <c r="A73" s="8"/>
      <c r="B73" s="16" t="s">
        <v>70</v>
      </c>
      <c r="C73" s="8"/>
      <c r="D73" s="9">
        <v>1138183.8</v>
      </c>
      <c r="E73" s="9">
        <v>0</v>
      </c>
      <c r="F73" s="9">
        <v>65372.11</v>
      </c>
      <c r="G73" s="9">
        <v>1072811.69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</row>
    <row r="74" spans="1:14" ht="12.75">
      <c r="A74" s="8"/>
      <c r="B74" s="16" t="s">
        <v>71</v>
      </c>
      <c r="C74" s="8"/>
      <c r="D74" s="9">
        <v>4554644.424000001</v>
      </c>
      <c r="E74" s="9">
        <v>1069414.152</v>
      </c>
      <c r="F74" s="9">
        <v>380151.932</v>
      </c>
      <c r="G74" s="9">
        <v>2349959.32</v>
      </c>
      <c r="H74" s="9">
        <v>23567.222999999998</v>
      </c>
      <c r="I74" s="9">
        <v>181885.61200000002</v>
      </c>
      <c r="J74" s="9">
        <v>7335.24</v>
      </c>
      <c r="K74" s="9">
        <v>368700.32</v>
      </c>
      <c r="L74" s="9">
        <v>113729.138</v>
      </c>
      <c r="M74" s="9">
        <v>58402.647000000004</v>
      </c>
      <c r="N74" s="9">
        <v>1498.84</v>
      </c>
    </row>
    <row r="75" spans="1:1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</sheetData>
  <printOptions/>
  <pageMargins left="0.7874015748031497" right="0.3937007874015748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">
      <selection activeCell="C7" sqref="C7"/>
    </sheetView>
  </sheetViews>
  <sheetFormatPr defaultColWidth="11.421875" defaultRowHeight="12.75"/>
  <cols>
    <col min="2" max="2" width="17.57421875" style="0" customWidth="1"/>
    <col min="3" max="3" width="34.421875" style="0" customWidth="1"/>
  </cols>
  <sheetData>
    <row r="1" spans="1:6" ht="12.75">
      <c r="A1" s="3" t="s">
        <v>47</v>
      </c>
      <c r="C1" s="3" t="s">
        <v>33</v>
      </c>
      <c r="D1" s="3"/>
      <c r="F1" s="3"/>
    </row>
    <row r="2" ht="12.75">
      <c r="A2" s="3" t="s">
        <v>48</v>
      </c>
    </row>
    <row r="3" spans="1:6" ht="12.75">
      <c r="A3" s="3" t="s">
        <v>73</v>
      </c>
      <c r="C3" s="4"/>
      <c r="D3" s="4"/>
      <c r="F3" s="4"/>
    </row>
    <row r="5" spans="1:14" ht="12.75">
      <c r="A5" s="5" t="s">
        <v>30</v>
      </c>
      <c r="B5" s="5" t="s">
        <v>31</v>
      </c>
      <c r="C5" s="5" t="s">
        <v>32</v>
      </c>
      <c r="D5" s="5" t="s">
        <v>36</v>
      </c>
      <c r="E5" s="6" t="s">
        <v>37</v>
      </c>
      <c r="F5" s="6" t="s">
        <v>38</v>
      </c>
      <c r="G5" s="6" t="s">
        <v>39</v>
      </c>
      <c r="H5" s="6" t="s">
        <v>40</v>
      </c>
      <c r="I5" s="6" t="s">
        <v>41</v>
      </c>
      <c r="J5" s="6" t="s">
        <v>42</v>
      </c>
      <c r="K5" s="6" t="s">
        <v>43</v>
      </c>
      <c r="L5" s="6" t="s">
        <v>44</v>
      </c>
      <c r="M5" s="6" t="s">
        <v>45</v>
      </c>
      <c r="N5" s="6" t="s">
        <v>46</v>
      </c>
    </row>
    <row r="6" spans="1:14" ht="12.75">
      <c r="A6" s="1" t="s">
        <v>0</v>
      </c>
      <c r="B6" s="1" t="s">
        <v>1</v>
      </c>
      <c r="C6" s="1" t="s">
        <v>2</v>
      </c>
      <c r="D6" s="7">
        <f>SUM(E6:N6)</f>
        <v>58043</v>
      </c>
      <c r="E6" s="11">
        <v>45725</v>
      </c>
      <c r="F6" s="11">
        <v>11052</v>
      </c>
      <c r="G6" s="11">
        <v>803</v>
      </c>
      <c r="H6" s="11">
        <v>7</v>
      </c>
      <c r="I6" s="11">
        <v>1</v>
      </c>
      <c r="J6" s="11">
        <v>1</v>
      </c>
      <c r="K6" s="11">
        <v>0</v>
      </c>
      <c r="L6" s="11">
        <v>454</v>
      </c>
      <c r="M6" s="11">
        <v>0</v>
      </c>
      <c r="N6" s="11">
        <v>0</v>
      </c>
    </row>
    <row r="7" spans="1:14" ht="12.75">
      <c r="A7" s="1"/>
      <c r="B7" s="1" t="s">
        <v>1</v>
      </c>
      <c r="C7" s="2" t="s">
        <v>49</v>
      </c>
      <c r="D7" s="7">
        <f aca="true" t="shared" si="0" ref="D7:D67">SUM(E7:N7)</f>
        <v>9</v>
      </c>
      <c r="E7" s="11">
        <v>0</v>
      </c>
      <c r="F7" s="11">
        <v>9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1:14" ht="12.75">
      <c r="A8" s="1"/>
      <c r="B8" s="3" t="s">
        <v>50</v>
      </c>
      <c r="C8" s="1"/>
      <c r="D8" s="10">
        <f t="shared" si="0"/>
        <v>58052</v>
      </c>
      <c r="E8" s="12">
        <f>+E6+E7</f>
        <v>45725</v>
      </c>
      <c r="F8" s="12">
        <f aca="true" t="shared" si="1" ref="F8:N8">+F6+F7</f>
        <v>11061</v>
      </c>
      <c r="G8" s="12">
        <f t="shared" si="1"/>
        <v>803</v>
      </c>
      <c r="H8" s="12">
        <f t="shared" si="1"/>
        <v>7</v>
      </c>
      <c r="I8" s="12">
        <f t="shared" si="1"/>
        <v>1</v>
      </c>
      <c r="J8" s="12">
        <f t="shared" si="1"/>
        <v>1</v>
      </c>
      <c r="K8" s="12">
        <f t="shared" si="1"/>
        <v>0</v>
      </c>
      <c r="L8" s="12">
        <f t="shared" si="1"/>
        <v>454</v>
      </c>
      <c r="M8" s="12">
        <f t="shared" si="1"/>
        <v>0</v>
      </c>
      <c r="N8" s="12">
        <f t="shared" si="1"/>
        <v>0</v>
      </c>
    </row>
    <row r="9" spans="1:14" ht="12.75">
      <c r="A9" s="1" t="s">
        <v>0</v>
      </c>
      <c r="B9" s="1" t="s">
        <v>3</v>
      </c>
      <c r="C9" s="1" t="s">
        <v>4</v>
      </c>
      <c r="D9" s="7">
        <f t="shared" si="0"/>
        <v>14791</v>
      </c>
      <c r="E9" s="11">
        <v>13293</v>
      </c>
      <c r="F9" s="11">
        <v>764</v>
      </c>
      <c r="G9" s="11">
        <v>448</v>
      </c>
      <c r="H9" s="11">
        <v>1</v>
      </c>
      <c r="I9" s="11">
        <v>1</v>
      </c>
      <c r="J9" s="11">
        <v>0</v>
      </c>
      <c r="K9" s="11">
        <v>108</v>
      </c>
      <c r="L9" s="11">
        <v>175</v>
      </c>
      <c r="M9" s="11">
        <v>0</v>
      </c>
      <c r="N9" s="11">
        <v>1</v>
      </c>
    </row>
    <row r="10" spans="1:14" ht="12.75">
      <c r="A10" s="1" t="s">
        <v>0</v>
      </c>
      <c r="B10" s="1" t="s">
        <v>3</v>
      </c>
      <c r="C10" s="1" t="s">
        <v>5</v>
      </c>
      <c r="D10" s="7">
        <f t="shared" si="0"/>
        <v>63</v>
      </c>
      <c r="E10" s="11">
        <v>41</v>
      </c>
      <c r="F10" s="11">
        <v>8</v>
      </c>
      <c r="G10" s="11">
        <v>1</v>
      </c>
      <c r="H10" s="11">
        <v>0</v>
      </c>
      <c r="I10" s="11">
        <v>1</v>
      </c>
      <c r="J10" s="11">
        <v>0</v>
      </c>
      <c r="K10" s="11">
        <v>0</v>
      </c>
      <c r="L10" s="11">
        <v>12</v>
      </c>
      <c r="M10" s="11">
        <v>0</v>
      </c>
      <c r="N10" s="11">
        <v>0</v>
      </c>
    </row>
    <row r="11" spans="1:15" ht="12.75">
      <c r="A11" s="1" t="s">
        <v>0</v>
      </c>
      <c r="B11" s="1" t="s">
        <v>3</v>
      </c>
      <c r="C11" s="1" t="s">
        <v>6</v>
      </c>
      <c r="D11" s="7">
        <f t="shared" si="0"/>
        <v>3020</v>
      </c>
      <c r="E11" s="11">
        <v>1531</v>
      </c>
      <c r="F11" s="11">
        <v>264</v>
      </c>
      <c r="G11" s="11">
        <v>26</v>
      </c>
      <c r="H11" s="11">
        <v>1</v>
      </c>
      <c r="I11" s="11">
        <v>1</v>
      </c>
      <c r="J11" s="11">
        <v>0</v>
      </c>
      <c r="K11" s="11">
        <v>26</v>
      </c>
      <c r="L11" s="11">
        <v>41</v>
      </c>
      <c r="M11" s="11">
        <v>1130</v>
      </c>
      <c r="N11" s="11">
        <v>0</v>
      </c>
      <c r="O11" s="11"/>
    </row>
    <row r="12" spans="1:14" ht="12.75">
      <c r="A12" s="1"/>
      <c r="B12" s="3" t="s">
        <v>51</v>
      </c>
      <c r="C12" s="1"/>
      <c r="D12" s="10">
        <f t="shared" si="0"/>
        <v>17874</v>
      </c>
      <c r="E12" s="12">
        <f>+E9+E10+E11</f>
        <v>14865</v>
      </c>
      <c r="F12" s="12">
        <f aca="true" t="shared" si="2" ref="F12:N12">+F9+F10+F11</f>
        <v>1036</v>
      </c>
      <c r="G12" s="12">
        <f t="shared" si="2"/>
        <v>475</v>
      </c>
      <c r="H12" s="12">
        <f t="shared" si="2"/>
        <v>2</v>
      </c>
      <c r="I12" s="12">
        <f t="shared" si="2"/>
        <v>3</v>
      </c>
      <c r="J12" s="12">
        <f t="shared" si="2"/>
        <v>0</v>
      </c>
      <c r="K12" s="12">
        <f t="shared" si="2"/>
        <v>134</v>
      </c>
      <c r="L12" s="12">
        <f t="shared" si="2"/>
        <v>228</v>
      </c>
      <c r="M12" s="12">
        <f t="shared" si="2"/>
        <v>1130</v>
      </c>
      <c r="N12" s="12">
        <f t="shared" si="2"/>
        <v>1</v>
      </c>
    </row>
    <row r="13" spans="1:14" ht="12.75">
      <c r="A13" s="1" t="s">
        <v>0</v>
      </c>
      <c r="B13" s="1" t="s">
        <v>7</v>
      </c>
      <c r="C13" s="1" t="s">
        <v>8</v>
      </c>
      <c r="D13" s="7">
        <f t="shared" si="0"/>
        <v>58981</v>
      </c>
      <c r="E13" s="11">
        <v>53440</v>
      </c>
      <c r="F13" s="11">
        <v>2955</v>
      </c>
      <c r="G13" s="11">
        <v>2250</v>
      </c>
      <c r="H13" s="11">
        <v>0</v>
      </c>
      <c r="I13" s="11">
        <v>1</v>
      </c>
      <c r="J13" s="11">
        <v>0</v>
      </c>
      <c r="K13" s="11">
        <v>0</v>
      </c>
      <c r="L13" s="11">
        <v>334</v>
      </c>
      <c r="M13" s="11">
        <v>0</v>
      </c>
      <c r="N13" s="11">
        <v>1</v>
      </c>
    </row>
    <row r="14" spans="1:14" ht="12.75">
      <c r="A14" s="1"/>
      <c r="B14" s="1" t="s">
        <v>7</v>
      </c>
      <c r="C14" s="2" t="s">
        <v>49</v>
      </c>
      <c r="D14" s="7">
        <f t="shared" si="0"/>
        <v>15</v>
      </c>
      <c r="E14" s="11">
        <v>0</v>
      </c>
      <c r="F14" s="11">
        <v>13</v>
      </c>
      <c r="G14" s="11">
        <v>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1:14" ht="12.75">
      <c r="A15" s="1"/>
      <c r="B15" s="3" t="s">
        <v>52</v>
      </c>
      <c r="C15" s="1"/>
      <c r="D15" s="10">
        <f t="shared" si="0"/>
        <v>58996</v>
      </c>
      <c r="E15" s="12">
        <f>+E13+E14</f>
        <v>53440</v>
      </c>
      <c r="F15" s="12">
        <f aca="true" t="shared" si="3" ref="F15:N15">+F13+F14</f>
        <v>2968</v>
      </c>
      <c r="G15" s="12">
        <f t="shared" si="3"/>
        <v>2252</v>
      </c>
      <c r="H15" s="12">
        <f t="shared" si="3"/>
        <v>0</v>
      </c>
      <c r="I15" s="12">
        <f t="shared" si="3"/>
        <v>1</v>
      </c>
      <c r="J15" s="12">
        <f t="shared" si="3"/>
        <v>0</v>
      </c>
      <c r="K15" s="12">
        <f t="shared" si="3"/>
        <v>0</v>
      </c>
      <c r="L15" s="12">
        <f t="shared" si="3"/>
        <v>334</v>
      </c>
      <c r="M15" s="12">
        <f t="shared" si="3"/>
        <v>0</v>
      </c>
      <c r="N15" s="12">
        <f t="shared" si="3"/>
        <v>1</v>
      </c>
    </row>
    <row r="16" spans="1:14" ht="12.75">
      <c r="A16" s="1" t="s">
        <v>0</v>
      </c>
      <c r="B16" s="1" t="s">
        <v>9</v>
      </c>
      <c r="C16" s="1" t="s">
        <v>2</v>
      </c>
      <c r="D16" s="7">
        <f t="shared" si="0"/>
        <v>76774</v>
      </c>
      <c r="E16" s="11">
        <v>65934</v>
      </c>
      <c r="F16" s="11">
        <v>8112</v>
      </c>
      <c r="G16" s="11">
        <v>536</v>
      </c>
      <c r="H16" s="11">
        <v>4</v>
      </c>
      <c r="I16" s="11">
        <v>3</v>
      </c>
      <c r="J16" s="11">
        <v>0</v>
      </c>
      <c r="K16" s="11">
        <v>315</v>
      </c>
      <c r="L16" s="11">
        <v>283</v>
      </c>
      <c r="M16" s="11">
        <v>1587</v>
      </c>
      <c r="N16" s="11">
        <v>0</v>
      </c>
    </row>
    <row r="17" spans="1:14" ht="12.75">
      <c r="A17" s="1"/>
      <c r="B17" s="1" t="s">
        <v>9</v>
      </c>
      <c r="C17" s="2" t="s">
        <v>49</v>
      </c>
      <c r="D17" s="7">
        <f t="shared" si="0"/>
        <v>15</v>
      </c>
      <c r="E17" s="11">
        <v>0</v>
      </c>
      <c r="F17" s="11">
        <v>11</v>
      </c>
      <c r="G17" s="11">
        <v>4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ht="12.75">
      <c r="A18" s="1"/>
      <c r="B18" s="3" t="s">
        <v>53</v>
      </c>
      <c r="C18" s="1"/>
      <c r="D18" s="10">
        <f t="shared" si="0"/>
        <v>76789</v>
      </c>
      <c r="E18" s="12">
        <f>+E16+E17</f>
        <v>65934</v>
      </c>
      <c r="F18" s="12">
        <f aca="true" t="shared" si="4" ref="F18:N18">+F16+F17</f>
        <v>8123</v>
      </c>
      <c r="G18" s="12">
        <f t="shared" si="4"/>
        <v>540</v>
      </c>
      <c r="H18" s="12">
        <f t="shared" si="4"/>
        <v>4</v>
      </c>
      <c r="I18" s="12">
        <f t="shared" si="4"/>
        <v>3</v>
      </c>
      <c r="J18" s="12">
        <f t="shared" si="4"/>
        <v>0</v>
      </c>
      <c r="K18" s="12">
        <f t="shared" si="4"/>
        <v>315</v>
      </c>
      <c r="L18" s="12">
        <f t="shared" si="4"/>
        <v>283</v>
      </c>
      <c r="M18" s="12">
        <f t="shared" si="4"/>
        <v>1587</v>
      </c>
      <c r="N18" s="12">
        <f t="shared" si="4"/>
        <v>0</v>
      </c>
    </row>
    <row r="19" spans="1:14" ht="12.75">
      <c r="A19" s="1" t="s">
        <v>0</v>
      </c>
      <c r="B19" s="1" t="s">
        <v>10</v>
      </c>
      <c r="C19" s="1" t="s">
        <v>11</v>
      </c>
      <c r="D19" s="7">
        <f t="shared" si="0"/>
        <v>1888</v>
      </c>
      <c r="E19" s="11">
        <v>1369</v>
      </c>
      <c r="F19" s="11">
        <v>174</v>
      </c>
      <c r="G19" s="11">
        <v>13</v>
      </c>
      <c r="H19" s="11">
        <v>1</v>
      </c>
      <c r="I19" s="11">
        <v>1</v>
      </c>
      <c r="J19" s="11">
        <v>0</v>
      </c>
      <c r="K19" s="11">
        <v>329</v>
      </c>
      <c r="L19" s="11">
        <v>1</v>
      </c>
      <c r="M19" s="11">
        <v>0</v>
      </c>
      <c r="N19" s="11">
        <v>0</v>
      </c>
    </row>
    <row r="20" spans="1:14" ht="12.75">
      <c r="A20" s="1" t="s">
        <v>0</v>
      </c>
      <c r="B20" s="1" t="s">
        <v>10</v>
      </c>
      <c r="C20" s="1" t="s">
        <v>12</v>
      </c>
      <c r="D20" s="7">
        <f t="shared" si="0"/>
        <v>557</v>
      </c>
      <c r="E20" s="11">
        <v>483</v>
      </c>
      <c r="F20" s="11">
        <v>32</v>
      </c>
      <c r="G20" s="11">
        <v>15</v>
      </c>
      <c r="H20" s="11">
        <v>1</v>
      </c>
      <c r="I20" s="11">
        <v>1</v>
      </c>
      <c r="J20" s="11">
        <v>0</v>
      </c>
      <c r="K20" s="11">
        <v>18</v>
      </c>
      <c r="L20" s="11">
        <v>6</v>
      </c>
      <c r="M20" s="11">
        <v>0</v>
      </c>
      <c r="N20" s="11">
        <v>1</v>
      </c>
    </row>
    <row r="21" spans="1:14" ht="12.75">
      <c r="A21" s="1" t="s">
        <v>0</v>
      </c>
      <c r="B21" s="1" t="s">
        <v>10</v>
      </c>
      <c r="C21" s="1" t="s">
        <v>13</v>
      </c>
      <c r="D21" s="7">
        <f t="shared" si="0"/>
        <v>2205</v>
      </c>
      <c r="E21" s="11">
        <v>1873</v>
      </c>
      <c r="F21" s="11">
        <v>26</v>
      </c>
      <c r="G21" s="11">
        <v>119</v>
      </c>
      <c r="H21" s="11">
        <v>1</v>
      </c>
      <c r="I21" s="11">
        <v>1</v>
      </c>
      <c r="J21" s="11">
        <v>0</v>
      </c>
      <c r="K21" s="11">
        <v>161</v>
      </c>
      <c r="L21" s="11">
        <v>24</v>
      </c>
      <c r="M21" s="11">
        <v>0</v>
      </c>
      <c r="N21" s="11">
        <v>0</v>
      </c>
    </row>
    <row r="22" spans="1:14" ht="12.75">
      <c r="A22" s="1" t="s">
        <v>0</v>
      </c>
      <c r="B22" s="1" t="s">
        <v>10</v>
      </c>
      <c r="C22" s="1" t="s">
        <v>5</v>
      </c>
      <c r="D22" s="7">
        <f t="shared" si="0"/>
        <v>7529</v>
      </c>
      <c r="E22" s="11">
        <v>6456</v>
      </c>
      <c r="F22" s="11">
        <v>348</v>
      </c>
      <c r="G22" s="11">
        <v>357</v>
      </c>
      <c r="H22" s="11">
        <v>8</v>
      </c>
      <c r="I22" s="11">
        <v>2</v>
      </c>
      <c r="J22" s="11">
        <v>0</v>
      </c>
      <c r="K22" s="11">
        <v>267</v>
      </c>
      <c r="L22" s="11">
        <v>91</v>
      </c>
      <c r="M22" s="11">
        <v>0</v>
      </c>
      <c r="N22" s="11">
        <v>0</v>
      </c>
    </row>
    <row r="23" spans="1:14" ht="12.75">
      <c r="A23" s="1"/>
      <c r="B23" s="3" t="s">
        <v>54</v>
      </c>
      <c r="C23" s="1"/>
      <c r="D23" s="10">
        <f t="shared" si="0"/>
        <v>12179</v>
      </c>
      <c r="E23" s="12">
        <f>+E19+E20+E21+E22</f>
        <v>10181</v>
      </c>
      <c r="F23" s="12">
        <f aca="true" t="shared" si="5" ref="F23:N23">+F19+F20+F21+F22</f>
        <v>580</v>
      </c>
      <c r="G23" s="12">
        <f t="shared" si="5"/>
        <v>504</v>
      </c>
      <c r="H23" s="12">
        <f t="shared" si="5"/>
        <v>11</v>
      </c>
      <c r="I23" s="12">
        <f t="shared" si="5"/>
        <v>5</v>
      </c>
      <c r="J23" s="12">
        <f t="shared" si="5"/>
        <v>0</v>
      </c>
      <c r="K23" s="12">
        <f t="shared" si="5"/>
        <v>775</v>
      </c>
      <c r="L23" s="12">
        <f t="shared" si="5"/>
        <v>122</v>
      </c>
      <c r="M23" s="12">
        <f t="shared" si="5"/>
        <v>0</v>
      </c>
      <c r="N23" s="12">
        <f t="shared" si="5"/>
        <v>1</v>
      </c>
    </row>
    <row r="24" spans="1:14" ht="12.75">
      <c r="A24" s="1" t="s">
        <v>0</v>
      </c>
      <c r="B24" s="1" t="s">
        <v>14</v>
      </c>
      <c r="C24" s="1" t="s">
        <v>5</v>
      </c>
      <c r="D24" s="7">
        <f t="shared" si="0"/>
        <v>3348</v>
      </c>
      <c r="E24" s="11">
        <v>2934</v>
      </c>
      <c r="F24" s="11">
        <v>221</v>
      </c>
      <c r="G24" s="11">
        <v>71</v>
      </c>
      <c r="H24" s="11">
        <v>4</v>
      </c>
      <c r="I24" s="11">
        <v>1</v>
      </c>
      <c r="J24" s="11">
        <v>0</v>
      </c>
      <c r="K24" s="11">
        <v>31</v>
      </c>
      <c r="L24" s="11">
        <v>86</v>
      </c>
      <c r="M24" s="11">
        <v>0</v>
      </c>
      <c r="N24" s="11">
        <v>0</v>
      </c>
    </row>
    <row r="25" spans="1:14" ht="12.75">
      <c r="A25" s="1"/>
      <c r="B25" s="3" t="s">
        <v>55</v>
      </c>
      <c r="C25" s="1"/>
      <c r="D25" s="10">
        <f t="shared" si="0"/>
        <v>3348</v>
      </c>
      <c r="E25" s="12">
        <f>+E24</f>
        <v>2934</v>
      </c>
      <c r="F25" s="12">
        <f aca="true" t="shared" si="6" ref="F25:N25">+F24</f>
        <v>221</v>
      </c>
      <c r="G25" s="12">
        <f t="shared" si="6"/>
        <v>71</v>
      </c>
      <c r="H25" s="12">
        <f t="shared" si="6"/>
        <v>4</v>
      </c>
      <c r="I25" s="12">
        <f t="shared" si="6"/>
        <v>1</v>
      </c>
      <c r="J25" s="12">
        <f t="shared" si="6"/>
        <v>0</v>
      </c>
      <c r="K25" s="12">
        <f t="shared" si="6"/>
        <v>31</v>
      </c>
      <c r="L25" s="12">
        <f t="shared" si="6"/>
        <v>86</v>
      </c>
      <c r="M25" s="12">
        <f t="shared" si="6"/>
        <v>0</v>
      </c>
      <c r="N25" s="12">
        <f t="shared" si="6"/>
        <v>0</v>
      </c>
    </row>
    <row r="26" spans="1:14" ht="12.75">
      <c r="A26" s="1" t="s">
        <v>0</v>
      </c>
      <c r="B26" s="1" t="s">
        <v>15</v>
      </c>
      <c r="C26" s="1" t="s">
        <v>2</v>
      </c>
      <c r="D26" s="7">
        <f t="shared" si="0"/>
        <v>45597</v>
      </c>
      <c r="E26" s="11">
        <v>41546</v>
      </c>
      <c r="F26" s="11">
        <v>3352</v>
      </c>
      <c r="G26" s="11">
        <v>236</v>
      </c>
      <c r="H26" s="11">
        <v>8</v>
      </c>
      <c r="I26" s="11">
        <v>3</v>
      </c>
      <c r="J26" s="11">
        <v>0</v>
      </c>
      <c r="K26" s="11">
        <v>79</v>
      </c>
      <c r="L26" s="11">
        <v>249</v>
      </c>
      <c r="M26" s="11">
        <v>124</v>
      </c>
      <c r="N26" s="11">
        <v>0</v>
      </c>
    </row>
    <row r="27" spans="1:14" ht="12.75">
      <c r="A27" s="1"/>
      <c r="B27" s="1" t="s">
        <v>15</v>
      </c>
      <c r="C27" s="2" t="s">
        <v>49</v>
      </c>
      <c r="D27" s="7">
        <f t="shared" si="0"/>
        <v>5</v>
      </c>
      <c r="E27" s="11">
        <v>0</v>
      </c>
      <c r="F27" s="11">
        <v>4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4" ht="12.75">
      <c r="A28" s="1"/>
      <c r="B28" s="3" t="s">
        <v>56</v>
      </c>
      <c r="C28" s="1"/>
      <c r="D28" s="10">
        <f t="shared" si="0"/>
        <v>45602</v>
      </c>
      <c r="E28" s="12">
        <f>+E26+E27</f>
        <v>41546</v>
      </c>
      <c r="F28" s="12">
        <f aca="true" t="shared" si="7" ref="F28:N28">+F26+F27</f>
        <v>3356</v>
      </c>
      <c r="G28" s="12">
        <f t="shared" si="7"/>
        <v>237</v>
      </c>
      <c r="H28" s="12">
        <f t="shared" si="7"/>
        <v>8</v>
      </c>
      <c r="I28" s="12">
        <f t="shared" si="7"/>
        <v>3</v>
      </c>
      <c r="J28" s="12">
        <f t="shared" si="7"/>
        <v>0</v>
      </c>
      <c r="K28" s="12">
        <f t="shared" si="7"/>
        <v>79</v>
      </c>
      <c r="L28" s="12">
        <f t="shared" si="7"/>
        <v>249</v>
      </c>
      <c r="M28" s="12">
        <f t="shared" si="7"/>
        <v>124</v>
      </c>
      <c r="N28" s="12">
        <f t="shared" si="7"/>
        <v>0</v>
      </c>
    </row>
    <row r="29" spans="1:14" ht="12.75">
      <c r="A29" s="1" t="s">
        <v>0</v>
      </c>
      <c r="B29" s="1" t="s">
        <v>16</v>
      </c>
      <c r="C29" s="1" t="s">
        <v>2</v>
      </c>
      <c r="D29" s="7">
        <f t="shared" si="0"/>
        <v>8009</v>
      </c>
      <c r="E29" s="11">
        <v>4143</v>
      </c>
      <c r="F29" s="11">
        <v>742</v>
      </c>
      <c r="G29" s="11">
        <v>62</v>
      </c>
      <c r="H29" s="11">
        <v>11</v>
      </c>
      <c r="I29" s="11">
        <v>2</v>
      </c>
      <c r="J29" s="11">
        <v>0</v>
      </c>
      <c r="K29" s="11">
        <v>525</v>
      </c>
      <c r="L29" s="11">
        <v>152</v>
      </c>
      <c r="M29" s="11">
        <v>2372</v>
      </c>
      <c r="N29" s="11">
        <v>0</v>
      </c>
    </row>
    <row r="30" spans="1:14" ht="12.75">
      <c r="A30" s="1" t="s">
        <v>0</v>
      </c>
      <c r="B30" s="1" t="s">
        <v>16</v>
      </c>
      <c r="C30" s="1" t="s">
        <v>5</v>
      </c>
      <c r="D30" s="7">
        <f t="shared" si="0"/>
        <v>199</v>
      </c>
      <c r="E30" s="11">
        <v>169</v>
      </c>
      <c r="F30" s="11">
        <v>2</v>
      </c>
      <c r="G30" s="11">
        <v>0</v>
      </c>
      <c r="H30" s="11">
        <v>0</v>
      </c>
      <c r="I30" s="11">
        <v>1</v>
      </c>
      <c r="J30" s="11">
        <v>0</v>
      </c>
      <c r="K30" s="11">
        <v>0</v>
      </c>
      <c r="L30" s="11">
        <v>27</v>
      </c>
      <c r="M30" s="11">
        <v>0</v>
      </c>
      <c r="N30" s="11">
        <v>0</v>
      </c>
    </row>
    <row r="31" spans="1:14" ht="12.75">
      <c r="A31" s="1"/>
      <c r="B31" s="1" t="s">
        <v>16</v>
      </c>
      <c r="C31" s="2" t="s">
        <v>49</v>
      </c>
      <c r="D31" s="7">
        <f t="shared" si="0"/>
        <v>2</v>
      </c>
      <c r="E31" s="11">
        <v>0</v>
      </c>
      <c r="F31" s="11">
        <v>0</v>
      </c>
      <c r="G31" s="11">
        <v>2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ht="12.75">
      <c r="A32" s="1"/>
      <c r="B32" s="3" t="s">
        <v>57</v>
      </c>
      <c r="C32" s="1"/>
      <c r="D32" s="10">
        <f t="shared" si="0"/>
        <v>8210</v>
      </c>
      <c r="E32" s="12">
        <f>+E29+E30+E31</f>
        <v>4312</v>
      </c>
      <c r="F32" s="12">
        <f aca="true" t="shared" si="8" ref="F32:N32">+F29+F30+F31</f>
        <v>744</v>
      </c>
      <c r="G32" s="12">
        <f t="shared" si="8"/>
        <v>64</v>
      </c>
      <c r="H32" s="12">
        <f t="shared" si="8"/>
        <v>11</v>
      </c>
      <c r="I32" s="12">
        <f t="shared" si="8"/>
        <v>3</v>
      </c>
      <c r="J32" s="12">
        <f t="shared" si="8"/>
        <v>0</v>
      </c>
      <c r="K32" s="12">
        <f t="shared" si="8"/>
        <v>525</v>
      </c>
      <c r="L32" s="12">
        <f t="shared" si="8"/>
        <v>179</v>
      </c>
      <c r="M32" s="12">
        <f t="shared" si="8"/>
        <v>2372</v>
      </c>
      <c r="N32" s="12">
        <f t="shared" si="8"/>
        <v>0</v>
      </c>
    </row>
    <row r="33" spans="1:14" ht="12.75">
      <c r="A33" s="1" t="s">
        <v>0</v>
      </c>
      <c r="B33" s="1" t="s">
        <v>17</v>
      </c>
      <c r="C33" s="1" t="s">
        <v>2</v>
      </c>
      <c r="D33" s="7">
        <f t="shared" si="0"/>
        <v>36589</v>
      </c>
      <c r="E33" s="11">
        <v>28344</v>
      </c>
      <c r="F33" s="11">
        <v>5512</v>
      </c>
      <c r="G33" s="11">
        <v>327</v>
      </c>
      <c r="H33" s="11">
        <v>10</v>
      </c>
      <c r="I33" s="11">
        <v>3</v>
      </c>
      <c r="J33" s="11">
        <v>0</v>
      </c>
      <c r="K33" s="11">
        <v>593</v>
      </c>
      <c r="L33" s="11">
        <v>244</v>
      </c>
      <c r="M33" s="11">
        <v>1556</v>
      </c>
      <c r="N33" s="11">
        <v>0</v>
      </c>
    </row>
    <row r="34" spans="1:14" ht="12.75">
      <c r="A34" s="1"/>
      <c r="B34" s="1" t="s">
        <v>17</v>
      </c>
      <c r="C34" s="2" t="s">
        <v>49</v>
      </c>
      <c r="D34" s="7">
        <f t="shared" si="0"/>
        <v>12</v>
      </c>
      <c r="E34" s="11">
        <v>0</v>
      </c>
      <c r="F34" s="11">
        <v>2</v>
      </c>
      <c r="G34" s="11">
        <v>10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1:14" ht="12.75">
      <c r="A35" s="1"/>
      <c r="B35" s="3" t="s">
        <v>58</v>
      </c>
      <c r="C35" s="1"/>
      <c r="D35" s="10">
        <f t="shared" si="0"/>
        <v>36601</v>
      </c>
      <c r="E35" s="12">
        <f>+E33+E34</f>
        <v>28344</v>
      </c>
      <c r="F35" s="12">
        <f aca="true" t="shared" si="9" ref="F35:N35">+F33+F34</f>
        <v>5514</v>
      </c>
      <c r="G35" s="12">
        <f t="shared" si="9"/>
        <v>337</v>
      </c>
      <c r="H35" s="12">
        <f t="shared" si="9"/>
        <v>10</v>
      </c>
      <c r="I35" s="12">
        <f t="shared" si="9"/>
        <v>3</v>
      </c>
      <c r="J35" s="12">
        <f t="shared" si="9"/>
        <v>0</v>
      </c>
      <c r="K35" s="12">
        <f t="shared" si="9"/>
        <v>593</v>
      </c>
      <c r="L35" s="12">
        <f t="shared" si="9"/>
        <v>244</v>
      </c>
      <c r="M35" s="12">
        <f t="shared" si="9"/>
        <v>1556</v>
      </c>
      <c r="N35" s="12">
        <f t="shared" si="9"/>
        <v>0</v>
      </c>
    </row>
    <row r="36" spans="1:14" ht="12.75">
      <c r="A36" s="1" t="s">
        <v>0</v>
      </c>
      <c r="B36" s="1" t="s">
        <v>18</v>
      </c>
      <c r="C36" s="1" t="s">
        <v>2</v>
      </c>
      <c r="D36" s="7">
        <f t="shared" si="0"/>
        <v>42463</v>
      </c>
      <c r="E36" s="11">
        <v>32217</v>
      </c>
      <c r="F36" s="11">
        <v>4389</v>
      </c>
      <c r="G36" s="11">
        <v>405</v>
      </c>
      <c r="H36" s="11">
        <v>0</v>
      </c>
      <c r="I36" s="11">
        <v>3</v>
      </c>
      <c r="J36" s="11">
        <v>0</v>
      </c>
      <c r="K36" s="11">
        <v>1580</v>
      </c>
      <c r="L36" s="11">
        <v>261</v>
      </c>
      <c r="M36" s="11">
        <v>3608</v>
      </c>
      <c r="N36" s="11">
        <v>0</v>
      </c>
    </row>
    <row r="37" spans="1:14" ht="12.75">
      <c r="A37" s="1"/>
      <c r="B37" s="1" t="s">
        <v>18</v>
      </c>
      <c r="C37" s="2" t="s">
        <v>49</v>
      </c>
      <c r="D37" s="7">
        <f t="shared" si="0"/>
        <v>4</v>
      </c>
      <c r="E37" s="11">
        <v>0</v>
      </c>
      <c r="F37" s="11">
        <v>3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14" ht="12.75">
      <c r="A38" s="1"/>
      <c r="B38" s="3" t="s">
        <v>59</v>
      </c>
      <c r="C38" s="1"/>
      <c r="D38" s="10">
        <f t="shared" si="0"/>
        <v>42467</v>
      </c>
      <c r="E38" s="12">
        <f>+E36+E37</f>
        <v>32217</v>
      </c>
      <c r="F38" s="12">
        <f aca="true" t="shared" si="10" ref="F38:N38">+F36+F37</f>
        <v>4392</v>
      </c>
      <c r="G38" s="12">
        <f t="shared" si="10"/>
        <v>406</v>
      </c>
      <c r="H38" s="12">
        <f t="shared" si="10"/>
        <v>0</v>
      </c>
      <c r="I38" s="12">
        <f t="shared" si="10"/>
        <v>3</v>
      </c>
      <c r="J38" s="12">
        <f t="shared" si="10"/>
        <v>0</v>
      </c>
      <c r="K38" s="12">
        <f t="shared" si="10"/>
        <v>1580</v>
      </c>
      <c r="L38" s="12">
        <f t="shared" si="10"/>
        <v>261</v>
      </c>
      <c r="M38" s="12">
        <f t="shared" si="10"/>
        <v>3608</v>
      </c>
      <c r="N38" s="12">
        <f t="shared" si="10"/>
        <v>0</v>
      </c>
    </row>
    <row r="39" spans="1:14" ht="12.75">
      <c r="A39" s="1" t="s">
        <v>0</v>
      </c>
      <c r="B39" s="1" t="s">
        <v>19</v>
      </c>
      <c r="C39" s="1" t="s">
        <v>2</v>
      </c>
      <c r="D39" s="7">
        <f t="shared" si="0"/>
        <v>6703</v>
      </c>
      <c r="E39" s="11">
        <v>5208</v>
      </c>
      <c r="F39" s="11">
        <v>1063</v>
      </c>
      <c r="G39" s="11">
        <v>47</v>
      </c>
      <c r="H39" s="11">
        <v>0</v>
      </c>
      <c r="I39" s="11">
        <v>2</v>
      </c>
      <c r="J39" s="11">
        <v>0</v>
      </c>
      <c r="K39" s="11">
        <v>12</v>
      </c>
      <c r="L39" s="11">
        <v>175</v>
      </c>
      <c r="M39" s="11">
        <v>196</v>
      </c>
      <c r="N39" s="11">
        <v>0</v>
      </c>
    </row>
    <row r="40" spans="1:14" ht="12.75">
      <c r="A40" s="1"/>
      <c r="B40" s="3" t="s">
        <v>60</v>
      </c>
      <c r="C40" s="1"/>
      <c r="D40" s="10">
        <f t="shared" si="0"/>
        <v>6703</v>
      </c>
      <c r="E40" s="12">
        <f>+E39</f>
        <v>5208</v>
      </c>
      <c r="F40" s="12">
        <f aca="true" t="shared" si="11" ref="F40:N40">+F39</f>
        <v>1063</v>
      </c>
      <c r="G40" s="12">
        <f t="shared" si="11"/>
        <v>47</v>
      </c>
      <c r="H40" s="12">
        <f t="shared" si="11"/>
        <v>0</v>
      </c>
      <c r="I40" s="12">
        <f t="shared" si="11"/>
        <v>2</v>
      </c>
      <c r="J40" s="12">
        <f t="shared" si="11"/>
        <v>0</v>
      </c>
      <c r="K40" s="12">
        <f t="shared" si="11"/>
        <v>12</v>
      </c>
      <c r="L40" s="12">
        <f t="shared" si="11"/>
        <v>175</v>
      </c>
      <c r="M40" s="12">
        <f t="shared" si="11"/>
        <v>196</v>
      </c>
      <c r="N40" s="12">
        <f t="shared" si="11"/>
        <v>0</v>
      </c>
    </row>
    <row r="41" spans="1:14" ht="12.75">
      <c r="A41" s="1" t="s">
        <v>0</v>
      </c>
      <c r="B41" s="1" t="s">
        <v>20</v>
      </c>
      <c r="C41" s="1" t="s">
        <v>11</v>
      </c>
      <c r="D41" s="7">
        <f t="shared" si="0"/>
        <v>20921</v>
      </c>
      <c r="E41" s="11">
        <v>17293</v>
      </c>
      <c r="F41" s="11">
        <v>3219</v>
      </c>
      <c r="G41" s="11">
        <v>84</v>
      </c>
      <c r="H41" s="11">
        <v>1</v>
      </c>
      <c r="I41" s="11">
        <v>1</v>
      </c>
      <c r="J41" s="11">
        <v>0</v>
      </c>
      <c r="K41" s="11">
        <v>313</v>
      </c>
      <c r="L41" s="11">
        <v>5</v>
      </c>
      <c r="M41" s="11">
        <v>0</v>
      </c>
      <c r="N41" s="11">
        <v>5</v>
      </c>
    </row>
    <row r="42" spans="1:14" ht="12.75">
      <c r="A42" s="1" t="s">
        <v>0</v>
      </c>
      <c r="B42" s="1" t="s">
        <v>20</v>
      </c>
      <c r="C42" s="1" t="s">
        <v>21</v>
      </c>
      <c r="D42" s="7">
        <f t="shared" si="0"/>
        <v>4048</v>
      </c>
      <c r="E42" s="11">
        <v>2391</v>
      </c>
      <c r="F42" s="11">
        <v>170</v>
      </c>
      <c r="G42" s="11">
        <v>59</v>
      </c>
      <c r="H42" s="11">
        <v>1</v>
      </c>
      <c r="I42" s="11">
        <v>1</v>
      </c>
      <c r="J42" s="11">
        <v>0</v>
      </c>
      <c r="K42" s="11">
        <v>466</v>
      </c>
      <c r="L42" s="11">
        <v>0</v>
      </c>
      <c r="M42" s="11">
        <v>960</v>
      </c>
      <c r="N42" s="11">
        <v>0</v>
      </c>
    </row>
    <row r="43" spans="1:14" ht="12.75">
      <c r="A43" s="1" t="s">
        <v>0</v>
      </c>
      <c r="B43" s="1" t="s">
        <v>20</v>
      </c>
      <c r="C43" s="1" t="s">
        <v>12</v>
      </c>
      <c r="D43" s="7">
        <f t="shared" si="0"/>
        <v>681</v>
      </c>
      <c r="E43" s="11">
        <v>573</v>
      </c>
      <c r="F43" s="11">
        <v>47</v>
      </c>
      <c r="G43" s="11">
        <v>29</v>
      </c>
      <c r="H43" s="11">
        <v>1</v>
      </c>
      <c r="I43" s="11">
        <v>1</v>
      </c>
      <c r="J43" s="11">
        <v>0</v>
      </c>
      <c r="K43" s="11">
        <v>18</v>
      </c>
      <c r="L43" s="11">
        <v>7</v>
      </c>
      <c r="M43" s="11">
        <v>0</v>
      </c>
      <c r="N43" s="11">
        <v>5</v>
      </c>
    </row>
    <row r="44" spans="1:14" ht="12.75">
      <c r="A44" s="1"/>
      <c r="B44" s="1" t="s">
        <v>20</v>
      </c>
      <c r="C44" s="2" t="s">
        <v>49</v>
      </c>
      <c r="D44" s="7">
        <f t="shared" si="0"/>
        <v>4</v>
      </c>
      <c r="E44" s="11">
        <v>0</v>
      </c>
      <c r="F44" s="11">
        <v>2</v>
      </c>
      <c r="G44" s="11">
        <v>2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1:14" ht="12.75">
      <c r="A45" s="1"/>
      <c r="B45" s="3" t="s">
        <v>61</v>
      </c>
      <c r="C45" s="1"/>
      <c r="D45" s="10">
        <f t="shared" si="0"/>
        <v>25654</v>
      </c>
      <c r="E45" s="12">
        <f>+E41+E42+E43+E44</f>
        <v>20257</v>
      </c>
      <c r="F45" s="12">
        <f aca="true" t="shared" si="12" ref="F45:N45">+F41+F42+F43+F44</f>
        <v>3438</v>
      </c>
      <c r="G45" s="12">
        <f t="shared" si="12"/>
        <v>174</v>
      </c>
      <c r="H45" s="12">
        <f t="shared" si="12"/>
        <v>3</v>
      </c>
      <c r="I45" s="12">
        <f t="shared" si="12"/>
        <v>3</v>
      </c>
      <c r="J45" s="12">
        <f t="shared" si="12"/>
        <v>0</v>
      </c>
      <c r="K45" s="12">
        <f t="shared" si="12"/>
        <v>797</v>
      </c>
      <c r="L45" s="12">
        <f t="shared" si="12"/>
        <v>12</v>
      </c>
      <c r="M45" s="12">
        <f t="shared" si="12"/>
        <v>960</v>
      </c>
      <c r="N45" s="12">
        <f t="shared" si="12"/>
        <v>10</v>
      </c>
    </row>
    <row r="46" spans="1:14" ht="12.75">
      <c r="A46" s="1" t="s">
        <v>0</v>
      </c>
      <c r="B46" s="1" t="s">
        <v>22</v>
      </c>
      <c r="C46" s="1" t="s">
        <v>2</v>
      </c>
      <c r="D46" s="7">
        <f t="shared" si="0"/>
        <v>8928</v>
      </c>
      <c r="E46" s="11">
        <v>5920</v>
      </c>
      <c r="F46" s="11">
        <v>998</v>
      </c>
      <c r="G46" s="11">
        <v>44</v>
      </c>
      <c r="H46" s="11">
        <v>8</v>
      </c>
      <c r="I46" s="11">
        <v>2</v>
      </c>
      <c r="J46" s="11">
        <v>0</v>
      </c>
      <c r="K46" s="11">
        <v>415</v>
      </c>
      <c r="L46" s="11">
        <v>129</v>
      </c>
      <c r="M46" s="11">
        <v>1412</v>
      </c>
      <c r="N46" s="11">
        <v>0</v>
      </c>
    </row>
    <row r="47" spans="1:14" ht="12.75">
      <c r="A47" s="1"/>
      <c r="B47" s="3" t="s">
        <v>62</v>
      </c>
      <c r="C47" s="1"/>
      <c r="D47" s="10">
        <f t="shared" si="0"/>
        <v>8928</v>
      </c>
      <c r="E47" s="12">
        <f>+E46</f>
        <v>5920</v>
      </c>
      <c r="F47" s="12">
        <f aca="true" t="shared" si="13" ref="F47:N47">+F46</f>
        <v>998</v>
      </c>
      <c r="G47" s="12">
        <f t="shared" si="13"/>
        <v>44</v>
      </c>
      <c r="H47" s="12">
        <f t="shared" si="13"/>
        <v>8</v>
      </c>
      <c r="I47" s="12">
        <f t="shared" si="13"/>
        <v>2</v>
      </c>
      <c r="J47" s="12">
        <f t="shared" si="13"/>
        <v>0</v>
      </c>
      <c r="K47" s="12">
        <f t="shared" si="13"/>
        <v>415</v>
      </c>
      <c r="L47" s="12">
        <f t="shared" si="13"/>
        <v>129</v>
      </c>
      <c r="M47" s="12">
        <f t="shared" si="13"/>
        <v>1412</v>
      </c>
      <c r="N47" s="12">
        <f t="shared" si="13"/>
        <v>0</v>
      </c>
    </row>
    <row r="48" spans="1:14" ht="12.75">
      <c r="A48" s="1" t="s">
        <v>0</v>
      </c>
      <c r="B48" s="1" t="s">
        <v>23</v>
      </c>
      <c r="C48" s="1" t="s">
        <v>13</v>
      </c>
      <c r="D48" s="7">
        <f t="shared" si="0"/>
        <v>11593</v>
      </c>
      <c r="E48" s="11">
        <v>9337</v>
      </c>
      <c r="F48" s="11">
        <v>129</v>
      </c>
      <c r="G48" s="11">
        <v>514</v>
      </c>
      <c r="H48" s="11">
        <v>1</v>
      </c>
      <c r="I48" s="11">
        <v>1</v>
      </c>
      <c r="J48" s="11">
        <v>0</v>
      </c>
      <c r="K48" s="11">
        <v>1519</v>
      </c>
      <c r="L48" s="11">
        <v>92</v>
      </c>
      <c r="M48" s="11">
        <v>0</v>
      </c>
      <c r="N48" s="11">
        <v>0</v>
      </c>
    </row>
    <row r="49" spans="1:14" ht="12.75">
      <c r="A49" s="1" t="s">
        <v>0</v>
      </c>
      <c r="B49" s="1" t="s">
        <v>23</v>
      </c>
      <c r="C49" s="1" t="s">
        <v>5</v>
      </c>
      <c r="D49" s="7">
        <f t="shared" si="0"/>
        <v>22716</v>
      </c>
      <c r="E49" s="11">
        <v>19050</v>
      </c>
      <c r="F49" s="11">
        <v>2091</v>
      </c>
      <c r="G49" s="11">
        <v>1091</v>
      </c>
      <c r="H49" s="11">
        <v>25</v>
      </c>
      <c r="I49" s="11">
        <v>2</v>
      </c>
      <c r="J49" s="11">
        <v>0</v>
      </c>
      <c r="K49" s="11">
        <v>264</v>
      </c>
      <c r="L49" s="11">
        <v>193</v>
      </c>
      <c r="M49" s="11">
        <v>0</v>
      </c>
      <c r="N49" s="11">
        <v>0</v>
      </c>
    </row>
    <row r="50" spans="1:14" ht="12.75">
      <c r="A50" s="1"/>
      <c r="B50" s="1" t="s">
        <v>23</v>
      </c>
      <c r="C50" s="2" t="s">
        <v>49</v>
      </c>
      <c r="D50" s="7">
        <f t="shared" si="0"/>
        <v>4</v>
      </c>
      <c r="E50" s="11">
        <v>0</v>
      </c>
      <c r="F50" s="11">
        <v>2</v>
      </c>
      <c r="G50" s="11">
        <v>2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spans="1:14" ht="12.75">
      <c r="A51" s="1"/>
      <c r="B51" s="3" t="s">
        <v>63</v>
      </c>
      <c r="C51" s="1"/>
      <c r="D51" s="10">
        <f t="shared" si="0"/>
        <v>34313</v>
      </c>
      <c r="E51" s="12">
        <f>+E48+E49+E50</f>
        <v>28387</v>
      </c>
      <c r="F51" s="12">
        <f aca="true" t="shared" si="14" ref="F51:N51">+F48+F49+F50</f>
        <v>2222</v>
      </c>
      <c r="G51" s="12">
        <f t="shared" si="14"/>
        <v>1607</v>
      </c>
      <c r="H51" s="12">
        <f t="shared" si="14"/>
        <v>26</v>
      </c>
      <c r="I51" s="12">
        <f t="shared" si="14"/>
        <v>3</v>
      </c>
      <c r="J51" s="12">
        <f t="shared" si="14"/>
        <v>0</v>
      </c>
      <c r="K51" s="12">
        <f t="shared" si="14"/>
        <v>1783</v>
      </c>
      <c r="L51" s="12">
        <f t="shared" si="14"/>
        <v>285</v>
      </c>
      <c r="M51" s="12">
        <f t="shared" si="14"/>
        <v>0</v>
      </c>
      <c r="N51" s="12">
        <f t="shared" si="14"/>
        <v>0</v>
      </c>
    </row>
    <row r="52" spans="1:14" ht="12.75">
      <c r="A52" s="1" t="s">
        <v>0</v>
      </c>
      <c r="B52" s="1" t="s">
        <v>24</v>
      </c>
      <c r="C52" s="1" t="s">
        <v>25</v>
      </c>
      <c r="D52" s="7">
        <f t="shared" si="0"/>
        <v>1288</v>
      </c>
      <c r="E52" s="11">
        <v>1141</v>
      </c>
      <c r="F52" s="11">
        <v>94</v>
      </c>
      <c r="G52" s="11">
        <v>15</v>
      </c>
      <c r="H52" s="11">
        <v>1</v>
      </c>
      <c r="I52" s="11">
        <v>1</v>
      </c>
      <c r="J52" s="11">
        <v>0</v>
      </c>
      <c r="K52" s="11">
        <v>0</v>
      </c>
      <c r="L52" s="11">
        <v>19</v>
      </c>
      <c r="M52" s="11">
        <v>17</v>
      </c>
      <c r="N52" s="11">
        <v>0</v>
      </c>
    </row>
    <row r="53" spans="1:14" ht="12.75">
      <c r="A53" s="1" t="s">
        <v>0</v>
      </c>
      <c r="B53" s="1" t="s">
        <v>24</v>
      </c>
      <c r="C53" s="1" t="s">
        <v>2</v>
      </c>
      <c r="D53" s="7">
        <f t="shared" si="0"/>
        <v>53489</v>
      </c>
      <c r="E53" s="11">
        <v>41561</v>
      </c>
      <c r="F53" s="11">
        <v>5604</v>
      </c>
      <c r="G53" s="11">
        <v>353</v>
      </c>
      <c r="H53" s="11">
        <v>8</v>
      </c>
      <c r="I53" s="11">
        <v>3</v>
      </c>
      <c r="J53" s="11">
        <v>0</v>
      </c>
      <c r="K53" s="11">
        <v>299</v>
      </c>
      <c r="L53" s="11">
        <v>476</v>
      </c>
      <c r="M53" s="11">
        <v>5185</v>
      </c>
      <c r="N53" s="11">
        <v>0</v>
      </c>
    </row>
    <row r="54" spans="1:14" ht="12.75">
      <c r="A54" s="1"/>
      <c r="B54" s="1" t="s">
        <v>24</v>
      </c>
      <c r="C54" s="2" t="s">
        <v>49</v>
      </c>
      <c r="D54" s="7">
        <f t="shared" si="0"/>
        <v>7</v>
      </c>
      <c r="E54" s="11">
        <v>0</v>
      </c>
      <c r="F54" s="11">
        <v>3</v>
      </c>
      <c r="G54" s="11">
        <v>4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2.75">
      <c r="A55" s="1"/>
      <c r="B55" s="3" t="s">
        <v>64</v>
      </c>
      <c r="C55" s="1"/>
      <c r="D55" s="10">
        <f t="shared" si="0"/>
        <v>54784</v>
      </c>
      <c r="E55" s="12">
        <f>+E52+E53+E54</f>
        <v>42702</v>
      </c>
      <c r="F55" s="12">
        <f aca="true" t="shared" si="15" ref="F55:N55">+F52+F53+F54</f>
        <v>5701</v>
      </c>
      <c r="G55" s="12">
        <f t="shared" si="15"/>
        <v>372</v>
      </c>
      <c r="H55" s="12">
        <f t="shared" si="15"/>
        <v>9</v>
      </c>
      <c r="I55" s="12">
        <f t="shared" si="15"/>
        <v>4</v>
      </c>
      <c r="J55" s="12">
        <f t="shared" si="15"/>
        <v>0</v>
      </c>
      <c r="K55" s="12">
        <f t="shared" si="15"/>
        <v>299</v>
      </c>
      <c r="L55" s="12">
        <f t="shared" si="15"/>
        <v>495</v>
      </c>
      <c r="M55" s="12">
        <f t="shared" si="15"/>
        <v>5202</v>
      </c>
      <c r="N55" s="12">
        <f t="shared" si="15"/>
        <v>0</v>
      </c>
    </row>
    <row r="56" spans="1:14" ht="12.75">
      <c r="A56" s="1" t="s">
        <v>0</v>
      </c>
      <c r="B56" s="1" t="s">
        <v>26</v>
      </c>
      <c r="C56" s="1" t="s">
        <v>27</v>
      </c>
      <c r="D56" s="7">
        <f t="shared" si="0"/>
        <v>319</v>
      </c>
      <c r="E56" s="11">
        <v>223</v>
      </c>
      <c r="F56" s="11">
        <v>15</v>
      </c>
      <c r="G56" s="11">
        <v>4</v>
      </c>
      <c r="H56" s="11">
        <v>0</v>
      </c>
      <c r="I56" s="11">
        <v>1</v>
      </c>
      <c r="J56" s="11">
        <v>0</v>
      </c>
      <c r="K56" s="11">
        <v>76</v>
      </c>
      <c r="L56" s="11">
        <v>0</v>
      </c>
      <c r="M56" s="11">
        <v>0</v>
      </c>
      <c r="N56" s="11">
        <v>0</v>
      </c>
    </row>
    <row r="57" spans="1:14" ht="12.75">
      <c r="A57" s="1" t="s">
        <v>0</v>
      </c>
      <c r="B57" s="1" t="s">
        <v>26</v>
      </c>
      <c r="C57" s="1" t="s">
        <v>11</v>
      </c>
      <c r="D57" s="7">
        <f t="shared" si="0"/>
        <v>129</v>
      </c>
      <c r="E57" s="11">
        <v>79</v>
      </c>
      <c r="F57" s="11">
        <v>2</v>
      </c>
      <c r="G57" s="11">
        <v>0</v>
      </c>
      <c r="H57" s="11">
        <v>0</v>
      </c>
      <c r="I57" s="11">
        <v>1</v>
      </c>
      <c r="J57" s="11">
        <v>0</v>
      </c>
      <c r="K57" s="11">
        <v>47</v>
      </c>
      <c r="L57" s="11">
        <v>0</v>
      </c>
      <c r="M57" s="11">
        <v>0</v>
      </c>
      <c r="N57" s="11">
        <v>0</v>
      </c>
    </row>
    <row r="58" spans="1:14" ht="12.75">
      <c r="A58" s="1" t="s">
        <v>0</v>
      </c>
      <c r="B58" s="1" t="s">
        <v>26</v>
      </c>
      <c r="C58" s="1" t="s">
        <v>21</v>
      </c>
      <c r="D58" s="7">
        <f t="shared" si="0"/>
        <v>186</v>
      </c>
      <c r="E58" s="11">
        <v>14</v>
      </c>
      <c r="F58" s="11">
        <v>5</v>
      </c>
      <c r="G58" s="11">
        <v>6</v>
      </c>
      <c r="H58" s="11">
        <v>0</v>
      </c>
      <c r="I58" s="11">
        <v>0</v>
      </c>
      <c r="J58" s="11">
        <v>0</v>
      </c>
      <c r="K58" s="11">
        <v>56</v>
      </c>
      <c r="L58" s="11">
        <v>0</v>
      </c>
      <c r="M58" s="11">
        <v>105</v>
      </c>
      <c r="N58" s="11">
        <v>0</v>
      </c>
    </row>
    <row r="59" spans="1:14" ht="12.75">
      <c r="A59" s="1" t="s">
        <v>0</v>
      </c>
      <c r="B59" s="1" t="s">
        <v>26</v>
      </c>
      <c r="C59" s="1" t="s">
        <v>13</v>
      </c>
      <c r="D59" s="7">
        <f t="shared" si="0"/>
        <v>254</v>
      </c>
      <c r="E59" s="11">
        <v>216</v>
      </c>
      <c r="F59" s="11">
        <v>10</v>
      </c>
      <c r="G59" s="11">
        <v>15</v>
      </c>
      <c r="H59" s="11">
        <v>0</v>
      </c>
      <c r="I59" s="11">
        <v>1</v>
      </c>
      <c r="J59" s="11">
        <v>0</v>
      </c>
      <c r="K59" s="11">
        <v>11</v>
      </c>
      <c r="L59" s="11">
        <v>1</v>
      </c>
      <c r="M59" s="11">
        <v>0</v>
      </c>
      <c r="N59" s="11">
        <v>0</v>
      </c>
    </row>
    <row r="60" spans="1:14" ht="12.75">
      <c r="A60" s="1" t="s">
        <v>0</v>
      </c>
      <c r="B60" s="1" t="s">
        <v>26</v>
      </c>
      <c r="C60" s="1" t="s">
        <v>5</v>
      </c>
      <c r="D60" s="7">
        <f t="shared" si="0"/>
        <v>4050</v>
      </c>
      <c r="E60" s="11">
        <v>3271</v>
      </c>
      <c r="F60" s="11">
        <v>227</v>
      </c>
      <c r="G60" s="11">
        <v>198</v>
      </c>
      <c r="H60" s="11">
        <v>4</v>
      </c>
      <c r="I60" s="11">
        <v>1</v>
      </c>
      <c r="J60" s="11">
        <v>0</v>
      </c>
      <c r="K60" s="11">
        <v>263</v>
      </c>
      <c r="L60" s="11">
        <v>86</v>
      </c>
      <c r="M60" s="11">
        <v>0</v>
      </c>
      <c r="N60" s="11">
        <v>0</v>
      </c>
    </row>
    <row r="61" spans="1:14" ht="12.75">
      <c r="A61" s="1"/>
      <c r="B61" s="3" t="s">
        <v>65</v>
      </c>
      <c r="C61" s="1"/>
      <c r="D61" s="10">
        <f t="shared" si="0"/>
        <v>4938</v>
      </c>
      <c r="E61" s="12">
        <f>+E56+E57+E58+E59+E60</f>
        <v>3803</v>
      </c>
      <c r="F61" s="12">
        <f aca="true" t="shared" si="16" ref="F61:N61">+F56+F57+F58+F59+F60</f>
        <v>259</v>
      </c>
      <c r="G61" s="12">
        <f t="shared" si="16"/>
        <v>223</v>
      </c>
      <c r="H61" s="12">
        <f t="shared" si="16"/>
        <v>4</v>
      </c>
      <c r="I61" s="12">
        <f t="shared" si="16"/>
        <v>4</v>
      </c>
      <c r="J61" s="12">
        <f t="shared" si="16"/>
        <v>0</v>
      </c>
      <c r="K61" s="12">
        <f t="shared" si="16"/>
        <v>453</v>
      </c>
      <c r="L61" s="12">
        <f t="shared" si="16"/>
        <v>87</v>
      </c>
      <c r="M61" s="12">
        <f t="shared" si="16"/>
        <v>105</v>
      </c>
      <c r="N61" s="12">
        <f t="shared" si="16"/>
        <v>0</v>
      </c>
    </row>
    <row r="62" spans="1:14" ht="12.75">
      <c r="A62" s="1" t="s">
        <v>0</v>
      </c>
      <c r="B62" s="1" t="s">
        <v>28</v>
      </c>
      <c r="C62" s="1" t="s">
        <v>2</v>
      </c>
      <c r="D62" s="7">
        <f t="shared" si="0"/>
        <v>12528</v>
      </c>
      <c r="E62" s="11">
        <v>9258</v>
      </c>
      <c r="F62" s="11">
        <v>1588</v>
      </c>
      <c r="G62" s="11">
        <v>106</v>
      </c>
      <c r="H62" s="11">
        <v>2</v>
      </c>
      <c r="I62" s="11">
        <v>4</v>
      </c>
      <c r="J62" s="11">
        <v>0</v>
      </c>
      <c r="K62" s="11">
        <v>359</v>
      </c>
      <c r="L62" s="11">
        <v>166</v>
      </c>
      <c r="M62" s="11">
        <v>1045</v>
      </c>
      <c r="N62" s="11">
        <v>0</v>
      </c>
    </row>
    <row r="63" spans="1:14" ht="12.75">
      <c r="A63" s="1"/>
      <c r="B63" s="1" t="s">
        <v>28</v>
      </c>
      <c r="C63" s="2" t="s">
        <v>49</v>
      </c>
      <c r="D63" s="7">
        <f t="shared" si="0"/>
        <v>3</v>
      </c>
      <c r="E63" s="11">
        <v>0</v>
      </c>
      <c r="F63" s="11">
        <v>0</v>
      </c>
      <c r="G63" s="11">
        <v>3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</row>
    <row r="64" spans="1:14" ht="12.75">
      <c r="A64" s="1"/>
      <c r="B64" s="3" t="s">
        <v>66</v>
      </c>
      <c r="C64" s="1"/>
      <c r="D64" s="10">
        <f t="shared" si="0"/>
        <v>12531</v>
      </c>
      <c r="E64" s="12">
        <f>+E62+E63</f>
        <v>9258</v>
      </c>
      <c r="F64" s="12">
        <f aca="true" t="shared" si="17" ref="F64:N64">+F62+F63</f>
        <v>1588</v>
      </c>
      <c r="G64" s="12">
        <f t="shared" si="17"/>
        <v>109</v>
      </c>
      <c r="H64" s="12">
        <f t="shared" si="17"/>
        <v>2</v>
      </c>
      <c r="I64" s="12">
        <f t="shared" si="17"/>
        <v>4</v>
      </c>
      <c r="J64" s="12">
        <f t="shared" si="17"/>
        <v>0</v>
      </c>
      <c r="K64" s="12">
        <f t="shared" si="17"/>
        <v>359</v>
      </c>
      <c r="L64" s="12">
        <f t="shared" si="17"/>
        <v>166</v>
      </c>
      <c r="M64" s="12">
        <f t="shared" si="17"/>
        <v>1045</v>
      </c>
      <c r="N64" s="12">
        <f t="shared" si="17"/>
        <v>0</v>
      </c>
    </row>
    <row r="65" spans="1:14" ht="12.75">
      <c r="A65" s="1" t="s">
        <v>0</v>
      </c>
      <c r="B65" s="1" t="s">
        <v>29</v>
      </c>
      <c r="C65" s="1" t="s">
        <v>2</v>
      </c>
      <c r="D65" s="7">
        <f t="shared" si="0"/>
        <v>7588</v>
      </c>
      <c r="E65" s="11">
        <v>4706</v>
      </c>
      <c r="F65" s="11">
        <v>946</v>
      </c>
      <c r="G65" s="11">
        <v>47</v>
      </c>
      <c r="H65" s="11">
        <v>6</v>
      </c>
      <c r="I65" s="11">
        <v>3</v>
      </c>
      <c r="J65" s="11">
        <v>0</v>
      </c>
      <c r="K65" s="11">
        <v>555</v>
      </c>
      <c r="L65" s="11">
        <v>102</v>
      </c>
      <c r="M65" s="11">
        <v>1223</v>
      </c>
      <c r="N65" s="11">
        <v>0</v>
      </c>
    </row>
    <row r="66" spans="1:14" ht="12.75">
      <c r="A66" s="1"/>
      <c r="B66" s="1" t="s">
        <v>29</v>
      </c>
      <c r="C66" s="2" t="s">
        <v>49</v>
      </c>
      <c r="D66" s="7">
        <f t="shared" si="0"/>
        <v>1</v>
      </c>
      <c r="E66" s="11">
        <v>0</v>
      </c>
      <c r="F66" s="11">
        <v>0</v>
      </c>
      <c r="G66" s="11">
        <v>1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</row>
    <row r="67" spans="1:14" ht="12.75">
      <c r="A67" s="1"/>
      <c r="B67" s="3" t="s">
        <v>67</v>
      </c>
      <c r="D67" s="10">
        <f t="shared" si="0"/>
        <v>7589</v>
      </c>
      <c r="E67" s="12">
        <f>+E65+E66</f>
        <v>4706</v>
      </c>
      <c r="F67" s="12">
        <f aca="true" t="shared" si="18" ref="F67:L67">+F65+F66</f>
        <v>946</v>
      </c>
      <c r="G67" s="12">
        <f t="shared" si="18"/>
        <v>48</v>
      </c>
      <c r="H67" s="12">
        <f t="shared" si="18"/>
        <v>6</v>
      </c>
      <c r="I67" s="12">
        <f t="shared" si="18"/>
        <v>3</v>
      </c>
      <c r="J67" s="12">
        <f t="shared" si="18"/>
        <v>0</v>
      </c>
      <c r="K67" s="12">
        <f t="shared" si="18"/>
        <v>555</v>
      </c>
      <c r="L67" s="12">
        <f t="shared" si="18"/>
        <v>102</v>
      </c>
      <c r="M67" s="12">
        <f>+M65+M66</f>
        <v>1223</v>
      </c>
      <c r="N67" s="12">
        <f>+N65+N66</f>
        <v>0</v>
      </c>
    </row>
    <row r="68" spans="5:14" ht="12.75"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ht="12.75">
      <c r="B69" s="4" t="s">
        <v>72</v>
      </c>
      <c r="D69" s="9">
        <f>+D6+D16+D26+D29+D33+D36+D39+D46+D53+D62+D65</f>
        <v>356711</v>
      </c>
      <c r="E69" s="9">
        <f aca="true" t="shared" si="19" ref="E69:N69">+E6+E16+E26+E29+E33+E36+E39+E46+E53+E62+E65</f>
        <v>284562</v>
      </c>
      <c r="F69" s="9">
        <f t="shared" si="19"/>
        <v>43358</v>
      </c>
      <c r="G69" s="9">
        <f t="shared" si="19"/>
        <v>2966</v>
      </c>
      <c r="H69" s="9">
        <f t="shared" si="19"/>
        <v>64</v>
      </c>
      <c r="I69" s="9">
        <f t="shared" si="19"/>
        <v>29</v>
      </c>
      <c r="J69" s="9">
        <f t="shared" si="19"/>
        <v>1</v>
      </c>
      <c r="K69" s="9">
        <f t="shared" si="19"/>
        <v>4732</v>
      </c>
      <c r="L69" s="9">
        <f t="shared" si="19"/>
        <v>2691</v>
      </c>
      <c r="M69" s="9">
        <f t="shared" si="19"/>
        <v>18308</v>
      </c>
      <c r="N69" s="9">
        <f t="shared" si="19"/>
        <v>0</v>
      </c>
    </row>
    <row r="70" spans="2:14" ht="12.75">
      <c r="B70" s="4" t="s">
        <v>68</v>
      </c>
      <c r="D70" s="9">
        <f>+D10+D22+D24+D30+D49+D60</f>
        <v>37905</v>
      </c>
      <c r="E70" s="9">
        <f aca="true" t="shared" si="20" ref="E70:N70">+E10+E22+E24+E30+E49+E60</f>
        <v>31921</v>
      </c>
      <c r="F70" s="9">
        <f t="shared" si="20"/>
        <v>2897</v>
      </c>
      <c r="G70" s="9">
        <f t="shared" si="20"/>
        <v>1718</v>
      </c>
      <c r="H70" s="9">
        <f t="shared" si="20"/>
        <v>41</v>
      </c>
      <c r="I70" s="9">
        <f t="shared" si="20"/>
        <v>8</v>
      </c>
      <c r="J70" s="9">
        <f t="shared" si="20"/>
        <v>0</v>
      </c>
      <c r="K70" s="9">
        <f t="shared" si="20"/>
        <v>825</v>
      </c>
      <c r="L70" s="9">
        <f t="shared" si="20"/>
        <v>495</v>
      </c>
      <c r="M70" s="9">
        <f t="shared" si="20"/>
        <v>0</v>
      </c>
      <c r="N70" s="9">
        <f t="shared" si="20"/>
        <v>0</v>
      </c>
    </row>
    <row r="71" spans="2:14" ht="12.75">
      <c r="B71" s="4" t="s">
        <v>69</v>
      </c>
      <c r="D71" s="9">
        <f>+D73-D69-D70-D72</f>
        <v>120861</v>
      </c>
      <c r="E71" s="9">
        <f aca="true" t="shared" si="21" ref="E71:N71">+E73-E69-E70-E72</f>
        <v>103256</v>
      </c>
      <c r="F71" s="9">
        <f t="shared" si="21"/>
        <v>7906</v>
      </c>
      <c r="G71" s="9">
        <f t="shared" si="21"/>
        <v>3597</v>
      </c>
      <c r="H71" s="9">
        <f t="shared" si="21"/>
        <v>10</v>
      </c>
      <c r="I71" s="9">
        <f t="shared" si="21"/>
        <v>14</v>
      </c>
      <c r="J71" s="9">
        <f t="shared" si="21"/>
        <v>0</v>
      </c>
      <c r="K71" s="9">
        <f t="shared" si="21"/>
        <v>3148</v>
      </c>
      <c r="L71" s="9">
        <f t="shared" si="21"/>
        <v>705</v>
      </c>
      <c r="M71" s="9">
        <f t="shared" si="21"/>
        <v>2212</v>
      </c>
      <c r="N71" s="9">
        <f t="shared" si="21"/>
        <v>13</v>
      </c>
    </row>
    <row r="72" spans="2:14" ht="12.75">
      <c r="B72" s="4" t="s">
        <v>70</v>
      </c>
      <c r="D72" s="9">
        <f>+D7+D14+D17+D27+D31+D34+D37+D44+D50+D54+D63+D66</f>
        <v>81</v>
      </c>
      <c r="E72" s="9">
        <f aca="true" t="shared" si="22" ref="E72:M72">+E7+E14+E17+E27+E31+E34+E37+E44+E50+E54+E63+E66</f>
        <v>0</v>
      </c>
      <c r="F72" s="9">
        <f t="shared" si="22"/>
        <v>49</v>
      </c>
      <c r="G72" s="9">
        <f t="shared" si="22"/>
        <v>32</v>
      </c>
      <c r="H72" s="9">
        <f t="shared" si="22"/>
        <v>0</v>
      </c>
      <c r="I72" s="9">
        <f>+I7+I14+I17+I27+I31+I34+I37+I44+I50+I54+I63+I66</f>
        <v>0</v>
      </c>
      <c r="J72" s="9">
        <f t="shared" si="22"/>
        <v>0</v>
      </c>
      <c r="K72" s="9">
        <f t="shared" si="22"/>
        <v>0</v>
      </c>
      <c r="L72" s="9">
        <f t="shared" si="22"/>
        <v>0</v>
      </c>
      <c r="M72" s="9">
        <f t="shared" si="22"/>
        <v>0</v>
      </c>
      <c r="N72" s="9">
        <f>+N7+N14+N17+N27+N31+N34+N37+N44+N50+N54+N63+N66</f>
        <v>0</v>
      </c>
    </row>
    <row r="73" spans="2:14" ht="12.75">
      <c r="B73" s="4" t="s">
        <v>71</v>
      </c>
      <c r="D73" s="9">
        <f>+D8+D12+D15+D18+D23+D25+D28+D32+D35+D38+D40+D45+D47+D51+D55+D61+D64+D67</f>
        <v>515558</v>
      </c>
      <c r="E73" s="9">
        <f aca="true" t="shared" si="23" ref="E73:N73">+E8+E12+E15+E18+E23+E25+E28+E32+E35+E38+E40+E45+E47+E51+E55+E61+E64+E67</f>
        <v>419739</v>
      </c>
      <c r="F73" s="9">
        <f t="shared" si="23"/>
        <v>54210</v>
      </c>
      <c r="G73" s="9">
        <f t="shared" si="23"/>
        <v>8313</v>
      </c>
      <c r="H73" s="9">
        <f t="shared" si="23"/>
        <v>115</v>
      </c>
      <c r="I73" s="9">
        <f t="shared" si="23"/>
        <v>51</v>
      </c>
      <c r="J73" s="9">
        <f t="shared" si="23"/>
        <v>1</v>
      </c>
      <c r="K73" s="9">
        <f t="shared" si="23"/>
        <v>8705</v>
      </c>
      <c r="L73" s="9">
        <f t="shared" si="23"/>
        <v>3891</v>
      </c>
      <c r="M73" s="9">
        <f t="shared" si="23"/>
        <v>20520</v>
      </c>
      <c r="N73" s="9">
        <f t="shared" si="23"/>
        <v>13</v>
      </c>
    </row>
  </sheetData>
  <printOptions/>
  <pageMargins left="0.3937007874015748" right="0.3937007874015748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2010-01-19T19:43:05Z</cp:lastPrinted>
  <dcterms:created xsi:type="dcterms:W3CDTF">2010-01-14T20:43:42Z</dcterms:created>
  <dcterms:modified xsi:type="dcterms:W3CDTF">2010-04-08T20:23:09Z</dcterms:modified>
  <cp:category/>
  <cp:version/>
  <cp:contentType/>
  <cp:contentStatus/>
</cp:coreProperties>
</file>